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4995" windowHeight="510" firstSheet="4" activeTab="4"/>
  </bookViews>
  <sheets>
    <sheet name="Cover" sheetId="9" r:id="rId1"/>
    <sheet name="Title Page" sheetId="8" r:id="rId2"/>
    <sheet name="Table of Contents" sheetId="7" r:id="rId3"/>
    <sheet name="Resolution" sheetId="10" r:id="rId4"/>
    <sheet name="Schedule A" sheetId="13" r:id="rId5"/>
    <sheet name="Schedule B" sheetId="2" r:id="rId6"/>
    <sheet name="Schedule C" sheetId="3" r:id="rId7"/>
    <sheet name="Sheet2" sheetId="16" state="hidden" r:id="rId8"/>
    <sheet name="Sheet1" sheetId="15" state="hidden" r:id="rId9"/>
    <sheet name="Schedule D" sheetId="4" r:id="rId10"/>
    <sheet name="Schedule E" sheetId="5" r:id="rId11"/>
    <sheet name="Schedule F" sheetId="6" r:id="rId12"/>
    <sheet name="Schedule G" sheetId="11" r:id="rId13"/>
    <sheet name="Instructions" sheetId="14" r:id="rId14"/>
  </sheets>
  <definedNames>
    <definedName name="ACwvu.PAGE._.BREAKS." localSheetId="6" hidden="1">'Schedule C'!$A$1</definedName>
    <definedName name="AdoptedAdjBudEXCY">Instructions!$C$15</definedName>
    <definedName name="Atitle">Instructions!$C$14</definedName>
    <definedName name="City_Town_of">Cover!$E$6</definedName>
    <definedName name="Enter_titles_of_funds_and_departments_within_each_fund._All_funds_must_be_included_within_the_appropriate_fund_type._Several_departments_of_the_General_Fund_have_been_listed_for_illustrative_purposes.">Instructions!$C$59</definedName>
    <definedName name="Expenditures_Expenses_by_Department">'Schedule F'!$A$2</definedName>
    <definedName name="Expenditures_Expenses_by_Fund">'Schedule E'!$A$2</definedName>
    <definedName name="Fiscal_Year_budgetyear">'Title Page'!$A$5</definedName>
    <definedName name="Full_Time_Employees_and_Personnel_Compensation">'Schedule G'!$A$2</definedName>
    <definedName name="GeneralInstructions">Instructions!$C$3</definedName>
    <definedName name="Other_Financing_Sources__Uses__and_Interfund_Transfers">'Schedule D'!$A$2</definedName>
    <definedName name="_xlnm.Print_Area" localSheetId="13">Instructions!$A$1:$C$77</definedName>
    <definedName name="_xlnm.Print_Area" localSheetId="5">'Schedule B'!$A$1:$K$40</definedName>
    <definedName name="_xlnm.Print_Area" localSheetId="6">'Schedule C'!$A$1:$I$287</definedName>
    <definedName name="_xlnm.Print_Area" localSheetId="9">'Schedule D'!$A$1:$I$58</definedName>
    <definedName name="_xlnm.Print_Area" localSheetId="10">'Schedule E'!$A$1:$J$55</definedName>
    <definedName name="_xlnm.Print_Area" localSheetId="11">'Schedule F'!$A$1:$J$57</definedName>
    <definedName name="_xlnm.Print_Area" localSheetId="12">'Schedule G'!$A$1:$N$46</definedName>
    <definedName name="_xlnm.Print_Titles" localSheetId="13">Instructions!$1:$1</definedName>
    <definedName name="_xlnm.Print_Titles" localSheetId="6">'Schedule C'!$1:$6</definedName>
    <definedName name="_xlnm.Print_Titles" localSheetId="9">'Schedule D'!$1:$7</definedName>
    <definedName name="_xlnm.Print_Titles" localSheetId="12">'Schedule G'!$1:$5</definedName>
    <definedName name="Re1par">Instructions!$C$8</definedName>
    <definedName name="Re2p">Instructions!$C$9</definedName>
    <definedName name="Re3p">Instructions!$C$10</definedName>
    <definedName name="Re5p">Instructions!$C$11</definedName>
    <definedName name="Re6p">Instructions!$C$12</definedName>
    <definedName name="ReClosing">Instructions!$C$13</definedName>
    <definedName name="Resolution_for_the_Adoption_of_the_Budget">Resolution!$A$3</definedName>
    <definedName name="ResolutionGeneral">Instructions!$C$7</definedName>
    <definedName name="Revenues_Other_Than_Property_Taxes">'Schedule C'!$A$2</definedName>
    <definedName name="SchAacutalExp">Instructions!$C$16</definedName>
    <definedName name="SchABudExpBY">Instructions!$C$28</definedName>
    <definedName name="SchAelc1">Instructions!$C$29</definedName>
    <definedName name="SchAelc2">Instructions!$C$30</definedName>
    <definedName name="SchAelc3">Instructions!$C$32</definedName>
    <definedName name="SchAelc4">Instructions!$C$33</definedName>
    <definedName name="SchAelc5">Instructions!$C$34</definedName>
    <definedName name="SchAelc6">Instructions!$C$35</definedName>
    <definedName name="SchAestimatedRev">Instructions!$C$20</definedName>
    <definedName name="SchAFundBalNet">Instructions!$C$17</definedName>
    <definedName name="SchAInterfundTrandInOut">Instructions!$C$22</definedName>
    <definedName name="SchAotheFinanSourceUses">Instructions!$C$21</definedName>
    <definedName name="SchAPrimPropTaxBY">Instructions!$C$18</definedName>
    <definedName name="SchAReductionAmounts">Instructions!$C$23</definedName>
    <definedName name="SchASecPropTax">Instructions!$C$19</definedName>
    <definedName name="SchATotalFinResource">Instructions!$C$27</definedName>
    <definedName name="SchB1">Instructions!$C$37</definedName>
    <definedName name="SchB2">Instructions!$C$39</definedName>
    <definedName name="SchB3A">Instructions!$C$40</definedName>
    <definedName name="SchB3B">Instructions!$C$41</definedName>
    <definedName name="SchB3C">Instructions!$C$42</definedName>
    <definedName name="SchB4A1">Instructions!$C$43</definedName>
    <definedName name="SchB4A2">Instructions!#REF!</definedName>
    <definedName name="SchB4A3">Instructions!#REF!</definedName>
    <definedName name="SchB4B1">Instructions!$C$44</definedName>
    <definedName name="SchB4B2">Instructions!#REF!</definedName>
    <definedName name="SchB4B3">Instructions!#REF!</definedName>
    <definedName name="SchB5A1">Instructions!$C$46</definedName>
    <definedName name="SchB5A2">Instructions!#REF!</definedName>
    <definedName name="SchB5A3">Instructions!#REF!</definedName>
    <definedName name="SchB5B">Instructions!$C$47</definedName>
    <definedName name="SchBC">Instructions!$C$45</definedName>
    <definedName name="SchBnote">Instructions!$C$36</definedName>
    <definedName name="SchC1">Instructions!$C$49</definedName>
    <definedName name="SchC2">Instructions!$C$51</definedName>
    <definedName name="SchC3">Instructions!$C$52</definedName>
    <definedName name="SchC4">Instructions!$C$53</definedName>
    <definedName name="SchCgenInstructions">Instructions!$C$48</definedName>
    <definedName name="SchD1">Instructions!$C$55</definedName>
    <definedName name="SchD2">Instructions!$C$56</definedName>
    <definedName name="SchD3">Instructions!$C$57</definedName>
    <definedName name="SchD4">Instructions!$C$58</definedName>
    <definedName name="SchD5">Instructions!$C$54</definedName>
    <definedName name="SchE1">Instructions!$C$59</definedName>
    <definedName name="SchE2">Instructions!$C$60</definedName>
    <definedName name="SchE3">Instructions!$C$61</definedName>
    <definedName name="SchE4">Instructions!$C$62</definedName>
    <definedName name="SchE5">Instructions!$C$63</definedName>
    <definedName name="SCHEDULEB">'Schedule B'!$A$1:$K$36</definedName>
    <definedName name="SCHEDULEC">'Schedule C'!$A$7:$I$287</definedName>
    <definedName name="SCHEDULED">'Schedule D'!$A$8:$I$58</definedName>
    <definedName name="SCHEDULEE" localSheetId="11">'Schedule F'!$A$1:$J$55</definedName>
    <definedName name="SCHEDULEE">'Schedule E'!$A$1:$J$56</definedName>
    <definedName name="SchF1">Instructions!$C$65</definedName>
    <definedName name="SchF2">Instructions!$C$66</definedName>
    <definedName name="SchF3">Instructions!$C$67</definedName>
    <definedName name="SchF4">Instructions!$C$68</definedName>
    <definedName name="SchF5">Instructions!$C$69</definedName>
    <definedName name="SchFtitle">Instructions!$C$64</definedName>
    <definedName name="SchG1">Instructions!$C$71</definedName>
    <definedName name="SchG2">Instructions!$C$72</definedName>
    <definedName name="SchG3">Instructions!$C$73</definedName>
    <definedName name="SchG4">Instructions!$C$74</definedName>
    <definedName name="SchG5">Instructions!$C$75</definedName>
    <definedName name="SchG6">Instructions!$C$76</definedName>
    <definedName name="SchG7">Instructions!$C$77</definedName>
    <definedName name="SchGtitle">Instructions!$C$70</definedName>
    <definedName name="Summary_Schedule_of_Estimated_Revenues_and_Expenditures_Expenses">'Schedule A'!$A$2</definedName>
    <definedName name="Swvu.PAGE._.BREAKS." localSheetId="6" hidden="1">'Schedule C'!$A$1</definedName>
    <definedName name="Tax_Levy_and_Tax_Rate_Information">'Schedule B'!$A$2</definedName>
    <definedName name="TitlepageInst">Instructions!$C$6</definedName>
    <definedName name="wvu.PAGE._.BREAKS." localSheetId="6" hidden="1">{TRUE,TRUE,-1.25,-15.5,484.5,276.75,FALSE,FALSE,TRUE,TRUE,0,1,#N/A,1,#N/A,6.31884057971014,18.1176470588235,1,FALSE,FALSE,3,FALSE,1,FALSE,87,"Swvu.PAGE._.BREAKS.","ACwvu.PAGE._.BREAKS.",#N/A,FALSE,FALSE,0.25,0.25,0.75,0.5,1,"","&amp;L5/97&amp;CSCHEDULE C&amp;R&amp;P of 5",TRUE,FALSE,FALSE,FALSE,1,64,#N/A,#N/A,FALSE,"=R1:R9",#N/A,#N/A,FALSE,FALSE,TRUE,1,600,600,FALSE,FALSE,TRUE,TRUE,TRUE}</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2" l="1"/>
  <c r="I33" i="2"/>
  <c r="K14" i="2"/>
  <c r="I14" i="2"/>
  <c r="A3" i="11" l="1"/>
  <c r="A3" i="6"/>
  <c r="A3" i="5"/>
  <c r="A3" i="4"/>
  <c r="A3" i="2"/>
  <c r="A5" i="10"/>
  <c r="A5" i="7"/>
  <c r="A5" i="8"/>
  <c r="L19" i="13" l="1"/>
  <c r="L11" i="13" l="1"/>
  <c r="L18" i="13"/>
  <c r="N42" i="11" l="1"/>
  <c r="N41" i="11"/>
  <c r="N40" i="11"/>
  <c r="N43" i="11" l="1"/>
  <c r="L43" i="11"/>
  <c r="J43" i="11"/>
  <c r="H43" i="11"/>
  <c r="F43" i="11"/>
  <c r="D43" i="11"/>
  <c r="A17" i="13" l="1"/>
  <c r="A16" i="13"/>
  <c r="A9" i="13" l="1"/>
  <c r="L9" i="13" l="1"/>
  <c r="L20" i="13"/>
  <c r="L21" i="13"/>
  <c r="L22" i="13"/>
  <c r="K26" i="13" l="1"/>
  <c r="J26" i="13"/>
  <c r="E10" i="13"/>
  <c r="L10" i="13" s="1"/>
  <c r="A24" i="13" l="1"/>
  <c r="A23" i="13"/>
  <c r="A15" i="13"/>
  <c r="A14" i="13"/>
  <c r="A13" i="13"/>
  <c r="A12" i="13"/>
  <c r="A11" i="13"/>
  <c r="A10" i="13"/>
  <c r="A7" i="13"/>
  <c r="A8" i="13"/>
  <c r="D13" i="11"/>
  <c r="N7" i="11"/>
  <c r="A1" i="11"/>
  <c r="J37" i="6"/>
  <c r="J20" i="6"/>
  <c r="N36" i="11"/>
  <c r="N35" i="11"/>
  <c r="N34" i="11"/>
  <c r="N30" i="11"/>
  <c r="N29" i="11"/>
  <c r="N28" i="11"/>
  <c r="N24" i="11"/>
  <c r="N23" i="11"/>
  <c r="N22" i="11"/>
  <c r="N18" i="11"/>
  <c r="N17" i="11"/>
  <c r="N16" i="11"/>
  <c r="N12" i="11"/>
  <c r="N11" i="11"/>
  <c r="N10" i="11"/>
  <c r="N5" i="11"/>
  <c r="L5" i="11"/>
  <c r="J5" i="11"/>
  <c r="H5" i="11"/>
  <c r="F5" i="11"/>
  <c r="D5" i="11"/>
  <c r="J6" i="6"/>
  <c r="H6" i="6"/>
  <c r="F6" i="6"/>
  <c r="D6" i="6"/>
  <c r="J6" i="5"/>
  <c r="H6" i="5"/>
  <c r="F6" i="5"/>
  <c r="D6" i="5"/>
  <c r="G6" i="4"/>
  <c r="C6" i="4"/>
  <c r="I6" i="3"/>
  <c r="G6" i="3"/>
  <c r="E6" i="3"/>
  <c r="K4" i="2"/>
  <c r="I4" i="2"/>
  <c r="A3" i="3"/>
  <c r="F13" i="11"/>
  <c r="L37" i="11"/>
  <c r="J37" i="11"/>
  <c r="H37" i="11"/>
  <c r="F37" i="11"/>
  <c r="D37" i="11"/>
  <c r="L31" i="11"/>
  <c r="J31" i="11"/>
  <c r="H31" i="11"/>
  <c r="F31" i="11"/>
  <c r="D31" i="11"/>
  <c r="L25" i="11"/>
  <c r="J25" i="11"/>
  <c r="H25" i="11"/>
  <c r="F25" i="11"/>
  <c r="D25" i="11"/>
  <c r="L19" i="11"/>
  <c r="J19" i="11"/>
  <c r="H19" i="11"/>
  <c r="F19" i="11"/>
  <c r="D19" i="11"/>
  <c r="L13" i="11"/>
  <c r="J13" i="11"/>
  <c r="H13" i="11"/>
  <c r="I20" i="2"/>
  <c r="I24" i="2"/>
  <c r="H20" i="6"/>
  <c r="F20" i="6"/>
  <c r="D20" i="6"/>
  <c r="H37" i="6"/>
  <c r="F37" i="6"/>
  <c r="D37" i="6"/>
  <c r="J54" i="6"/>
  <c r="H54" i="6"/>
  <c r="F54" i="6"/>
  <c r="D54" i="6"/>
  <c r="A1" i="10"/>
  <c r="A1" i="5"/>
  <c r="A1" i="6"/>
  <c r="A1" i="4"/>
  <c r="A1" i="3"/>
  <c r="A1" i="2"/>
  <c r="A1" i="7"/>
  <c r="A3" i="8"/>
  <c r="D19" i="5"/>
  <c r="F19" i="5"/>
  <c r="H19" i="5"/>
  <c r="E8" i="13" s="1"/>
  <c r="J19" i="5"/>
  <c r="E24" i="13" s="1"/>
  <c r="D27" i="5"/>
  <c r="F27" i="5"/>
  <c r="H27" i="5"/>
  <c r="F8" i="13" s="1"/>
  <c r="J27" i="5"/>
  <c r="F24" i="13" s="1"/>
  <c r="D32" i="5"/>
  <c r="F32" i="5"/>
  <c r="H32" i="5"/>
  <c r="G8" i="13" s="1"/>
  <c r="J32" i="5"/>
  <c r="G24" i="13" s="1"/>
  <c r="D37" i="5"/>
  <c r="F37" i="5"/>
  <c r="H7" i="13" s="1"/>
  <c r="H37" i="5"/>
  <c r="H8" i="13" s="1"/>
  <c r="J37" i="5"/>
  <c r="H24" i="13" s="1"/>
  <c r="D42" i="5"/>
  <c r="F42" i="5"/>
  <c r="H42" i="5"/>
  <c r="I8" i="13" s="1"/>
  <c r="J42" i="5"/>
  <c r="I24" i="13" s="1"/>
  <c r="D47" i="5"/>
  <c r="F47" i="5"/>
  <c r="H47" i="5"/>
  <c r="J8" i="13" s="1"/>
  <c r="J47" i="5"/>
  <c r="D52" i="5"/>
  <c r="F52" i="5"/>
  <c r="H52" i="5"/>
  <c r="K8" i="13" s="1"/>
  <c r="J52" i="5"/>
  <c r="K24" i="13" s="1"/>
  <c r="C14" i="4"/>
  <c r="E14" i="4"/>
  <c r="E14" i="13" s="1"/>
  <c r="G14" i="4"/>
  <c r="E15" i="13" s="1"/>
  <c r="I14" i="4"/>
  <c r="C21" i="4"/>
  <c r="F13" i="13" s="1"/>
  <c r="E21" i="4"/>
  <c r="F14" i="13" s="1"/>
  <c r="G21" i="4"/>
  <c r="I21" i="4"/>
  <c r="F16" i="13" s="1"/>
  <c r="C28" i="4"/>
  <c r="G13" i="13" s="1"/>
  <c r="E28" i="4"/>
  <c r="G28" i="4"/>
  <c r="G15" i="13" s="1"/>
  <c r="I28" i="4"/>
  <c r="G16" i="13" s="1"/>
  <c r="C35" i="4"/>
  <c r="H13" i="13" s="1"/>
  <c r="E35" i="4"/>
  <c r="H14" i="13" s="1"/>
  <c r="H23" i="13" s="1"/>
  <c r="G35" i="4"/>
  <c r="H15" i="13" s="1"/>
  <c r="I35" i="4"/>
  <c r="H16" i="13" s="1"/>
  <c r="C42" i="4"/>
  <c r="I13" i="13" s="1"/>
  <c r="E42" i="4"/>
  <c r="I14" i="13" s="1"/>
  <c r="G42" i="4"/>
  <c r="I15" i="13" s="1"/>
  <c r="I42" i="4"/>
  <c r="I16" i="13" s="1"/>
  <c r="C49" i="4"/>
  <c r="J13" i="13" s="1"/>
  <c r="E49" i="4"/>
  <c r="J14" i="13" s="1"/>
  <c r="G49" i="4"/>
  <c r="J15" i="13" s="1"/>
  <c r="I49" i="4"/>
  <c r="J16" i="13" s="1"/>
  <c r="C56" i="4"/>
  <c r="K13" i="13" s="1"/>
  <c r="E56" i="4"/>
  <c r="K14" i="13" s="1"/>
  <c r="G56" i="4"/>
  <c r="K15" i="13" s="1"/>
  <c r="I56" i="4"/>
  <c r="K16" i="13" s="1"/>
  <c r="E63" i="3"/>
  <c r="G63" i="3"/>
  <c r="I63" i="3"/>
  <c r="E12" i="13" s="1"/>
  <c r="E73" i="3"/>
  <c r="G73" i="3"/>
  <c r="I73" i="3"/>
  <c r="E80" i="3"/>
  <c r="G80" i="3"/>
  <c r="I80" i="3"/>
  <c r="E87" i="3"/>
  <c r="G87" i="3"/>
  <c r="I87" i="3"/>
  <c r="E94" i="3"/>
  <c r="G94" i="3"/>
  <c r="I94" i="3"/>
  <c r="E101" i="3"/>
  <c r="G101" i="3"/>
  <c r="I101" i="3"/>
  <c r="E108" i="3"/>
  <c r="G108" i="3"/>
  <c r="I108" i="3"/>
  <c r="E115" i="3"/>
  <c r="G115" i="3"/>
  <c r="I115" i="3"/>
  <c r="E122" i="3"/>
  <c r="G122" i="3"/>
  <c r="I122" i="3"/>
  <c r="E133" i="3"/>
  <c r="G133" i="3"/>
  <c r="I133" i="3"/>
  <c r="E140" i="3"/>
  <c r="G140" i="3"/>
  <c r="I140" i="3"/>
  <c r="I156" i="3" s="1"/>
  <c r="G12" i="13" s="1"/>
  <c r="E147" i="3"/>
  <c r="G147" i="3"/>
  <c r="I147" i="3"/>
  <c r="E154" i="3"/>
  <c r="G154" i="3"/>
  <c r="I154" i="3"/>
  <c r="E164" i="3"/>
  <c r="G164" i="3"/>
  <c r="I164" i="3"/>
  <c r="E171" i="3"/>
  <c r="G171" i="3"/>
  <c r="I171" i="3"/>
  <c r="E178" i="3"/>
  <c r="G178" i="3"/>
  <c r="I178" i="3"/>
  <c r="I187" i="3" s="1"/>
  <c r="H12" i="13" s="1"/>
  <c r="E185" i="3"/>
  <c r="E187" i="3" s="1"/>
  <c r="G185" i="3"/>
  <c r="I185" i="3"/>
  <c r="E196" i="3"/>
  <c r="G196" i="3"/>
  <c r="G219" i="3" s="1"/>
  <c r="I196" i="3"/>
  <c r="E203" i="3"/>
  <c r="G203" i="3"/>
  <c r="I203" i="3"/>
  <c r="E210" i="3"/>
  <c r="G210" i="3"/>
  <c r="I210" i="3"/>
  <c r="E217" i="3"/>
  <c r="G217" i="3"/>
  <c r="I217" i="3"/>
  <c r="E227" i="3"/>
  <c r="G227" i="3"/>
  <c r="I227" i="3"/>
  <c r="E234" i="3"/>
  <c r="G234" i="3"/>
  <c r="I234" i="3"/>
  <c r="E241" i="3"/>
  <c r="G241" i="3"/>
  <c r="I241" i="3"/>
  <c r="E248" i="3"/>
  <c r="G248" i="3"/>
  <c r="I248" i="3"/>
  <c r="E259" i="3"/>
  <c r="G259" i="3"/>
  <c r="I259" i="3"/>
  <c r="E266" i="3"/>
  <c r="G266" i="3"/>
  <c r="I266" i="3"/>
  <c r="E273" i="3"/>
  <c r="G273" i="3"/>
  <c r="I273" i="3"/>
  <c r="E280" i="3"/>
  <c r="G280" i="3"/>
  <c r="I280" i="3"/>
  <c r="E124" i="3" l="1"/>
  <c r="I219" i="3"/>
  <c r="I12" i="13" s="1"/>
  <c r="I23" i="13" s="1"/>
  <c r="G282" i="3"/>
  <c r="E250" i="3"/>
  <c r="G187" i="3"/>
  <c r="G156" i="3"/>
  <c r="I25" i="2"/>
  <c r="I124" i="3"/>
  <c r="F12" i="13" s="1"/>
  <c r="F23" i="13" s="1"/>
  <c r="E58" i="4"/>
  <c r="G14" i="13"/>
  <c r="G23" i="13" s="1"/>
  <c r="G124" i="3"/>
  <c r="C58" i="4"/>
  <c r="E13" i="13"/>
  <c r="L13" i="13" s="1"/>
  <c r="I7" i="13"/>
  <c r="G7" i="13"/>
  <c r="F45" i="11"/>
  <c r="E156" i="3"/>
  <c r="I58" i="4"/>
  <c r="E16" i="13"/>
  <c r="L16" i="13" s="1"/>
  <c r="E219" i="3"/>
  <c r="N37" i="11"/>
  <c r="I282" i="3"/>
  <c r="K12" i="13" s="1"/>
  <c r="K23" i="13" s="1"/>
  <c r="E282" i="3"/>
  <c r="I250" i="3"/>
  <c r="J12" i="13" s="1"/>
  <c r="J23" i="13" s="1"/>
  <c r="G250" i="3"/>
  <c r="G58" i="4"/>
  <c r="F15" i="13"/>
  <c r="L15" i="13" s="1"/>
  <c r="F7" i="13"/>
  <c r="E7" i="13"/>
  <c r="K7" i="13"/>
  <c r="J7" i="13"/>
  <c r="L8" i="13"/>
  <c r="H53" i="5"/>
  <c r="J53" i="5"/>
  <c r="J24" i="13"/>
  <c r="L24" i="13" s="1"/>
  <c r="F53" i="5"/>
  <c r="D53" i="5"/>
  <c r="J45" i="11"/>
  <c r="D45" i="11"/>
  <c r="H45" i="11"/>
  <c r="L45" i="11"/>
  <c r="N13" i="11"/>
  <c r="N19" i="11"/>
  <c r="N31" i="11"/>
  <c r="N25" i="11"/>
  <c r="E285" i="3" l="1"/>
  <c r="L14" i="13"/>
  <c r="K27" i="13" s="1"/>
  <c r="K29" i="13" s="1"/>
  <c r="K31" i="13" s="1"/>
  <c r="E23" i="13"/>
  <c r="L23" i="13" s="1"/>
  <c r="G285" i="3"/>
  <c r="I285" i="3"/>
  <c r="L12" i="13"/>
  <c r="N45" i="11"/>
  <c r="L7" i="13"/>
  <c r="J27" i="13" s="1"/>
  <c r="J29" i="13" s="1"/>
  <c r="J31" i="13" s="1"/>
</calcChain>
</file>

<file path=xl/sharedStrings.xml><?xml version="1.0" encoding="utf-8"?>
<sst xmlns="http://schemas.openxmlformats.org/spreadsheetml/2006/main" count="988" uniqueCount="384">
  <si>
    <t>Summary Schedule of Estimated Revenues and Expenditures/Expenses</t>
  </si>
  <si>
    <t>1.</t>
  </si>
  <si>
    <t>2.</t>
  </si>
  <si>
    <t>3.</t>
  </si>
  <si>
    <t>4.</t>
  </si>
  <si>
    <t>5.</t>
  </si>
  <si>
    <t>*</t>
  </si>
  <si>
    <t>**</t>
  </si>
  <si>
    <t>Includes actual amounts as of the date the proposed budget was prepared, adjusted for estimated activity for the remainder of the fiscal year.</t>
  </si>
  <si>
    <t>General Fund</t>
  </si>
  <si>
    <t>Total Debt Service Funds</t>
  </si>
  <si>
    <t>Enterprise Funds Available</t>
  </si>
  <si>
    <t>Total Enterprise Funds</t>
  </si>
  <si>
    <t>Property tax levy amounts</t>
  </si>
  <si>
    <t>Property taxes collected*</t>
  </si>
  <si>
    <t>Property tax rates</t>
  </si>
  <si>
    <t>(1)  Primary property tax rate</t>
  </si>
  <si>
    <t>(2)  Secondary property tax rate</t>
  </si>
  <si>
    <t>Local taxes</t>
  </si>
  <si>
    <t>Licenses and permits</t>
  </si>
  <si>
    <t>Intergovernmental</t>
  </si>
  <si>
    <t>Charges for services</t>
  </si>
  <si>
    <t>Fines and forfeits</t>
  </si>
  <si>
    <t>Interest on investments</t>
  </si>
  <si>
    <t>In-lieu property taxes</t>
  </si>
  <si>
    <t>Contributions</t>
  </si>
  <si>
    <t>Voluntary contributions</t>
  </si>
  <si>
    <t>Miscellaneous</t>
  </si>
  <si>
    <t>Total General Fund</t>
  </si>
  <si>
    <t>Total Special Revenue Funds</t>
  </si>
  <si>
    <t>Total Capital Projects Funds</t>
  </si>
  <si>
    <t>Total Permanent Funds</t>
  </si>
  <si>
    <t>Total Internal Service Funds</t>
  </si>
  <si>
    <t xml:space="preserve"> </t>
  </si>
  <si>
    <t>***</t>
  </si>
  <si>
    <t>Total property tax levy amounts</t>
  </si>
  <si>
    <t>C.</t>
  </si>
  <si>
    <t>(3)  Total primary property taxes</t>
  </si>
  <si>
    <t>(3)  Total secondary property taxes</t>
  </si>
  <si>
    <t>(3)  Total city/town tax rate</t>
  </si>
  <si>
    <t>(2)  Prior years’ levies</t>
  </si>
  <si>
    <t xml:space="preserve">A.  </t>
  </si>
  <si>
    <t>Primary property taxes</t>
  </si>
  <si>
    <t xml:space="preserve">B. </t>
  </si>
  <si>
    <t>Secondary property taxes</t>
  </si>
  <si>
    <t xml:space="preserve">A. </t>
  </si>
  <si>
    <t xml:space="preserve">C. </t>
  </si>
  <si>
    <t>Total property taxes collected</t>
  </si>
  <si>
    <t>City/Town tax rate</t>
  </si>
  <si>
    <t xml:space="preserve">B.  </t>
  </si>
  <si>
    <t>$</t>
  </si>
  <si>
    <t>Includes actual property taxes collected as of the date the proposed budget was prepared, plus estimated property tax collections for the remainder of the fiscal year.</t>
  </si>
  <si>
    <t xml:space="preserve"> *</t>
  </si>
  <si>
    <t>Includes actual revenues recognized on the modified accrual or accrual basis as of the date the proposed budget was prepared, plus estimated revenues for the remainder of the fiscal year.</t>
  </si>
  <si>
    <t>Includes actual expenditures/expenses recognized on the modified accrual or accrual basis as of the date the proposed budget was prepared, plus estimated expenditures/expenses for the remainder of the fiscal year.</t>
  </si>
  <si>
    <t>Special assessment district tax rates</t>
  </si>
  <si>
    <t>city/town was operating</t>
  </si>
  <si>
    <t>special assessment districts for which secondary</t>
  </si>
  <si>
    <t>and their tax rates, please contact the city/town.</t>
  </si>
  <si>
    <t>property taxes are levied. For information pertaining to these special assessment districts</t>
  </si>
  <si>
    <t>Department Total</t>
  </si>
  <si>
    <t>List Department:</t>
  </si>
  <si>
    <t>Resolution for the Adoption of the Budget</t>
  </si>
  <si>
    <t>APPROVED:</t>
  </si>
  <si>
    <t>____________________________________________</t>
  </si>
  <si>
    <t>ATTEST:</t>
  </si>
  <si>
    <t xml:space="preserve">     WHEREAS, it appears that publication has been duly made as required by law, of said estimates together with a notice that the City/Town Council would meet on _______, _____, at the office of the Council for the purpose of hearing taxpayers and making tax levies as set forth in said estimates, and</t>
  </si>
  <si>
    <t xml:space="preserve">     WHEREAS, it appears that the sums to be raised by taxation, as specified therein, do not in the aggregate exceed that amount as computed in A.R.S. §42-17051(A), therefore be it  </t>
  </si>
  <si>
    <t xml:space="preserve">     Passed by the  ________________City/Town Council, this _____ day of __________.</t>
  </si>
  <si>
    <t xml:space="preserve">Clerk </t>
  </si>
  <si>
    <t>Mayor</t>
  </si>
  <si>
    <t>Schedule A—Summary Schedule of Estimated Revenues and Expenditures/Expenses</t>
  </si>
  <si>
    <t xml:space="preserve">    RESOLVED, that the said estimates of revenues and expenditures/expenses shown on the accompanying schedules, as now increased, reduced, or changed, are hereby adopted as the budget of the City/Town of ___________ for the fiscal year _____. </t>
  </si>
  <si>
    <t>Maximum allowable primary property tax levy. A.R.S. §42-17051(A)</t>
  </si>
  <si>
    <r>
      <t xml:space="preserve">Amount received from primary property taxation in the </t>
    </r>
    <r>
      <rPr>
        <b/>
        <sz val="11"/>
        <color indexed="8"/>
        <rFont val="Arial"/>
        <family val="2"/>
      </rPr>
      <t>current year</t>
    </r>
    <r>
      <rPr>
        <sz val="11"/>
        <color indexed="8"/>
        <rFont val="Arial"/>
        <family val="2"/>
      </rPr>
      <t xml:space="preserve"> in excess of the sum of that year's maximum allowable primary property tax levy. A.R.S. §42-17102(A)(18)</t>
    </r>
  </si>
  <si>
    <t>Full-Time Employees and Personnel Compensation</t>
  </si>
  <si>
    <t>Full-Time Equivalent (FTE)</t>
  </si>
  <si>
    <t>Retirement Costs</t>
  </si>
  <si>
    <t>Healthcare Costs</t>
  </si>
  <si>
    <t>Other Benefit Costs</t>
  </si>
  <si>
    <t>Total Estimated Personnel Compensation</t>
  </si>
  <si>
    <t>Schedule C—Revenues Other Than Property Taxes</t>
  </si>
  <si>
    <t>Schedule E—Expenditures/Expenses by Fund</t>
  </si>
  <si>
    <t>Schedule G—Full-Time Employees and Personnel Compensation</t>
  </si>
  <si>
    <t>Tax Levy and Tax Rate Information</t>
  </si>
  <si>
    <t>Schedule B—Tax Levy and Tax Rate Information</t>
  </si>
  <si>
    <t>Revenues Other Than Property Taxes</t>
  </si>
  <si>
    <t>Expenditures/Expenses by Fund</t>
  </si>
  <si>
    <t>Expenditures/Expenses by Department</t>
  </si>
  <si>
    <t xml:space="preserve">Completing the steps below will populate the heading for each of the attached schedules. </t>
  </si>
  <si>
    <t>Protection/Unprotection of File:</t>
  </si>
  <si>
    <t>Printing Tips:</t>
  </si>
  <si>
    <t>Employee Salaries and Hourly Costs</t>
  </si>
  <si>
    <t xml:space="preserve">     WHEREAS, in accordance with said chapter of said title, and following due public notice, the Council met on _______, _____, at which meeting any taxpayer was privileged to appear and be heard in favor of or against any of the proposed expenditures/expenses or tax levies, and</t>
  </si>
  <si>
    <t>Sch</t>
  </si>
  <si>
    <t>Special Revenue Fund</t>
  </si>
  <si>
    <t>Debt Service Fund</t>
  </si>
  <si>
    <t>Capital Projects Fund</t>
  </si>
  <si>
    <t>Permanent Fund</t>
  </si>
  <si>
    <t>Total All Funds</t>
  </si>
  <si>
    <t>E</t>
  </si>
  <si>
    <t xml:space="preserve">Fund Balance/Net Position at July 1*** </t>
  </si>
  <si>
    <t>B</t>
  </si>
  <si>
    <t>C</t>
  </si>
  <si>
    <t>D</t>
  </si>
  <si>
    <t xml:space="preserve">Other Financing (Uses)   </t>
  </si>
  <si>
    <t xml:space="preserve">Interfund Transfers In   </t>
  </si>
  <si>
    <t xml:space="preserve">Interfund Transfers (Out)   </t>
  </si>
  <si>
    <t>Total Financial Resources Available</t>
  </si>
  <si>
    <t>Budgeted Expenditures/Expenses</t>
  </si>
  <si>
    <r>
      <t xml:space="preserve">Includes Expenditure/Expense Adjustments Approved in the </t>
    </r>
    <r>
      <rPr>
        <b/>
        <u/>
        <sz val="11"/>
        <rFont val="Arial"/>
        <family val="2"/>
      </rPr>
      <t>current yea</t>
    </r>
    <r>
      <rPr>
        <b/>
        <sz val="11"/>
        <rFont val="Arial"/>
        <family val="2"/>
      </rPr>
      <t xml:space="preserve">r from Schedule E.       </t>
    </r>
  </si>
  <si>
    <t>Internal Service Funds</t>
  </si>
  <si>
    <t>The city/town does not levy property taxes and does not have special assessment districts for which property taxes are levied.  Therefore, Schedule B has been omitted.</t>
  </si>
  <si>
    <t>Schedule F—Expenditures/Expenses by Department (as applicable)</t>
  </si>
  <si>
    <t>Primary Property Tax Levy</t>
  </si>
  <si>
    <t>Secondary Property Tax Levy</t>
  </si>
  <si>
    <t>Amounts on this line represent Fund Balance/Net Position amounts except for amounts not in spendable form (e.g., prepaids and inventories) or legally or contractually required to be maintained intact (e.g., principal of a permanent fund).</t>
  </si>
  <si>
    <t>Total Internal Service Fund</t>
  </si>
  <si>
    <t>Reference</t>
  </si>
  <si>
    <t>Instructions</t>
  </si>
  <si>
    <t>Schedule</t>
  </si>
  <si>
    <t>First paragraph</t>
  </si>
  <si>
    <t>Enter the date the Council proposed the budget estimate and the city/town name.</t>
  </si>
  <si>
    <t>Enter the date the budget was adopted.</t>
  </si>
  <si>
    <t>Closing</t>
  </si>
  <si>
    <t>Enter the date the Council set the primary and secondary tax levies.</t>
  </si>
  <si>
    <t>Enter the city/town name and the fiscal year.</t>
  </si>
  <si>
    <t>Enter the city/town name and the date the budget was adopted.</t>
  </si>
  <si>
    <t>A</t>
  </si>
  <si>
    <t>Equals the total amounts for each fund type in the Adopted Budgeted Expenditures/Expenses Current Year column and the Expenditure/Expense Adjustments Approved Current Year columns on Schedule E.</t>
  </si>
  <si>
    <t xml:space="preserve">Adopted/Adjusted Budgeted Expenditures/Expenses*   </t>
  </si>
  <si>
    <t>Equals the total amounts for each fund type in the Actual Expenditures/Expenses Current Year column on Schedule E.</t>
  </si>
  <si>
    <t xml:space="preserve">Actual Expenditures/Expenses**   </t>
  </si>
  <si>
    <t>The entire estimated revenue from the primary property tax levy in the General Fund is pulled from Schedule B.</t>
  </si>
  <si>
    <t>Equals the total amounts for each fund type in the Estimated Revenues Budget Year column on Schedule C.</t>
  </si>
  <si>
    <t>Equals the estimated amounts of other financing sources and other financing uses for the budget year for each fund type on Schedule D.</t>
  </si>
  <si>
    <t>Fund transfers in and out are the estimated amounts that will be transferred in or out of the fund type during the budget year. Interfund transfers are not expenditures, and the totals of transfers in and out for all funds must agree with the corresponding totals on Schedule D.</t>
  </si>
  <si>
    <t xml:space="preserve">Estimated Revenues Other than Property Taxes  </t>
  </si>
  <si>
    <t xml:space="preserve">Other Financing Sources  </t>
  </si>
  <si>
    <t>Equals the total of amounts available to be spent in the budget for the current fiscal year, in accordance with A.R.S. §42-17151(A)(1).</t>
  </si>
  <si>
    <t>Calculates budgeted expenditures/expenses adjusted for reconciling items.</t>
  </si>
  <si>
    <t>Calculates the amount subject to the expenditure limitation adjusted for estimated exclusions.</t>
  </si>
  <si>
    <t>Enter the expenditure limitation provided by the Economic Estimates Commission (EEC) or the voter-approved alternative expenditure limitation, if applicable. The total amount subject to the expenditure limitation on line 5 must not exceed this amount.</t>
  </si>
  <si>
    <t>Budgeted expenditures/expenses</t>
  </si>
  <si>
    <t>Add/subtract: estimated net reconciling items</t>
  </si>
  <si>
    <t>Budgeted expenditures/expenses adjusted for reconciling items</t>
  </si>
  <si>
    <t>Less: estimated exclusions</t>
  </si>
  <si>
    <t>Amount subject to the expenditure limitation</t>
  </si>
  <si>
    <t>EEC expenditure limitation</t>
  </si>
  <si>
    <t>Enter the maximum allowable primary property tax levies for the current year and budget year. The amount for the current year may be obtained from that year’s adopted budget. Calculate the amount for the budget year in accordance with A.R.S. §42-17051(A).</t>
  </si>
  <si>
    <t>Calculates the total amount of property taxes levied for the current year and estimated total property tax levy amount for the budget year.</t>
  </si>
  <si>
    <t>Enter the amount of primary property taxes levied in the current year and the estimated amount of primary property taxes to be levied for the budget year. The estimated amount of primary property taxes to be levied for the budget year must not exceed the maximum allowable primary property tax levy for the budget year recorded on line 1.</t>
  </si>
  <si>
    <t>Resolution</t>
  </si>
  <si>
    <t>Calculates the total property taxes collected.</t>
  </si>
  <si>
    <t>On the line provided, enter the number of special assessment districts within the city/town for which secondary property taxes are levied.</t>
  </si>
  <si>
    <t>Column: Source of Revenues</t>
  </si>
  <si>
    <t>Column: Estimated Revenues Current Year</t>
  </si>
  <si>
    <t>Enter the amounts from the Estimated Revenues column on Schedule C from the prior year’s adopted budget.</t>
  </si>
  <si>
    <t>Column: Actual Revenues Current Year</t>
  </si>
  <si>
    <t>Enter the amounts of revenues other than property taxes for the current year. These amounts include actual revenues recognized on the modified accrual or accrual basis as of the date the proposed budget was prepared, plus estimated revenues for the remainder of the fiscal year.</t>
  </si>
  <si>
    <t>Column: Estimated Revenues Budget Year</t>
  </si>
  <si>
    <t>Column: Fund</t>
  </si>
  <si>
    <t>Column: Other Financing Sources Budget year</t>
  </si>
  <si>
    <t>Enter all funds within the appropriate fund type.</t>
  </si>
  <si>
    <t>Enter the amounts from the Budgeted Expenditures/Expenses column on Schedule E from the prior year’s adopted budget.</t>
  </si>
  <si>
    <t>Enter the amounts of each departmental transfer the Council approved during the current year, in accordance with A.R.S. §42-17106(B).</t>
  </si>
  <si>
    <t>Enter the amounts of the current year actual expenditures/expenses, if available. If the actual expenditures/expenses are not available, enter the actual amounts as of the date the proposed budget was prepared, plus the estimated expenditures/expenses for the remainder of the fiscal year.</t>
  </si>
  <si>
    <t>F</t>
  </si>
  <si>
    <t>Enter the titles of each department and each fund in which the department is budgeted.</t>
  </si>
  <si>
    <t>G</t>
  </si>
  <si>
    <t>Schedule G helps facilitate reporting the estimated number of full-time equivalent employees and the total estimated personnel compensation at the fund level as required by A.R.S. §42-17102(A)(1).</t>
  </si>
  <si>
    <t>Enter the title of each fund. All funds must be included within the appropriate fund type.</t>
  </si>
  <si>
    <t>Enter the estimated number of full-time equivalent employees for the budget year by fund.</t>
  </si>
  <si>
    <t>Enter the amounts of estimated expenditures/expenses for the budget year for all employee salaries and hourly costs by fund, including amounts budgeted for employee salary increases in the budget year.</t>
  </si>
  <si>
    <t>Enter the amounts of estimated expenditures/expenses for the budget year for employee retirement costs by fund.</t>
  </si>
  <si>
    <t>Enter the amounts of estimated expenditures/expenses for the budget year for employee healthcare costs by fund.</t>
  </si>
  <si>
    <t>Enter the amounts of estimated expenditures/expenses for the budget year for all other employee benefit costs not included in the previous columns by fund.</t>
  </si>
  <si>
    <t>Sums the amounts in the columns titled Employee Salaries and Hourly Costs, Retirement Costs, Healthcare Costs, and Other Benefit Costs.</t>
  </si>
  <si>
    <t>Line 1</t>
  </si>
  <si>
    <t>Line 3.A</t>
  </si>
  <si>
    <t>Line 3.B</t>
  </si>
  <si>
    <t>Line 3.C</t>
  </si>
  <si>
    <t>Line 4.A</t>
  </si>
  <si>
    <t>Line 4.B</t>
  </si>
  <si>
    <t>Line 4.C</t>
  </si>
  <si>
    <t>Line 5.A</t>
  </si>
  <si>
    <t>Line 5.B</t>
  </si>
  <si>
    <t>1) Enter the amount of primary property taxes actually collected from the tax roll of the current year. If the actual amount of primary property taxes collected is not available, enter the actual amount collected as of the date the proposed budget was prepared, plus an estimate of primary property tax collections for the remainder of the fiscal year.
2) Enter the amount of delinquent taxes collected from the tax rolls of fiscal years prior to the current year.
3) Calculates the total primary property taxes collected.</t>
  </si>
  <si>
    <t>1) Enter the primary property tax rate for the current year and the estimated primary property tax rate for the budget year. Calculate the estimated budget year tax rate by dividing the proposed tax levy for the budget year on line 3.A. by the assessed valuation, then multiplying by 100.
2) Enter the secondary property tax rate for the current year and the estimated secondary property tax rate for the budget year applicable to city/town taxpayers for payment of principal and interest on general obligation bonds. Calculate the estimated budget year tax by dividing the proposed tax levy for the budget year on line 3.B. by the assessed valuation, then multiplying by 100.
3) Calculates the total city/town tax rate for the current year and the estimated total city/town tax rate for the budget year.</t>
  </si>
  <si>
    <r>
      <t xml:space="preserve">Enter the amounts expected to be paid in the budget year as other financing uses by fund and in total for each fund type. Other financing uses must be entered as </t>
    </r>
    <r>
      <rPr>
        <b/>
        <sz val="14"/>
        <rFont val="Arial"/>
        <family val="2"/>
      </rPr>
      <t>POSITIVE</t>
    </r>
    <r>
      <rPr>
        <sz val="14"/>
        <rFont val="Arial"/>
        <family val="2"/>
      </rPr>
      <t xml:space="preserve"> numbers in order for the formulas in the spreadsheet to calculate correctly.</t>
    </r>
  </si>
  <si>
    <t>Other Financing Sources/(Uses) and Interfund Transfers</t>
  </si>
  <si>
    <t>Schedule D—Other Financing Sources/(Uses) and Interfund Transfers</t>
  </si>
  <si>
    <r>
      <t xml:space="preserve">Enter estimated transfers in and out for the budget year for each fund and the totals for each fund type. Transfers out must be entered as </t>
    </r>
    <r>
      <rPr>
        <b/>
        <sz val="14"/>
        <rFont val="Arial"/>
        <family val="2"/>
      </rPr>
      <t>POSITIVE</t>
    </r>
    <r>
      <rPr>
        <sz val="14"/>
        <rFont val="Arial"/>
        <family val="2"/>
      </rPr>
      <t xml:space="preserve"> numbers in order for the formulas in the spreadsheet to calculate correctly. Transfers in must equal transfers out on the </t>
    </r>
    <r>
      <rPr>
        <b/>
        <sz val="14"/>
        <rFont val="Arial"/>
        <family val="2"/>
      </rPr>
      <t>TOTAL ALL FUNDS</t>
    </r>
    <r>
      <rPr>
        <sz val="14"/>
        <rFont val="Arial"/>
        <family val="2"/>
      </rPr>
      <t xml:space="preserve"> line. 
</t>
    </r>
    <r>
      <rPr>
        <b/>
        <sz val="14"/>
        <rFont val="Arial"/>
        <family val="2"/>
      </rPr>
      <t>NOTE</t>
    </r>
    <r>
      <rPr>
        <sz val="14"/>
        <rFont val="Arial"/>
        <family val="2"/>
      </rPr>
      <t xml:space="preserve">: Interfund transfers are not expenditures and should not be entered on any other schedules.  </t>
    </r>
  </si>
  <si>
    <r>
      <t xml:space="preserve">Arizona Revised Statutes (A.R.S.) §§42-17101 and 42-17102 require cities and towns to prepare annual budgets on forms the Auditor General’s Office developed. The official forms on Schedules A through G include all elements statute requires that the cities and towns </t>
    </r>
    <r>
      <rPr>
        <b/>
        <sz val="12"/>
        <color rgb="FF000000"/>
        <rFont val="Arial"/>
        <family val="2"/>
      </rPr>
      <t>must</t>
    </r>
    <r>
      <rPr>
        <sz val="12"/>
        <color rgb="FF000000"/>
        <rFont val="Arial"/>
        <family val="2"/>
      </rPr>
      <t xml:space="preserve"> include in their budget.</t>
    </r>
    <r>
      <rPr>
        <b/>
        <sz val="12"/>
        <color rgb="FF000000"/>
        <rFont val="Arial"/>
        <family val="2"/>
      </rPr>
      <t xml:space="preserve"> Please note, a city or town may choose to add more information or detail than statute requires within the official budget forms.</t>
    </r>
  </si>
  <si>
    <r>
      <t xml:space="preserve">(1)  </t>
    </r>
    <r>
      <rPr>
        <b/>
        <sz val="11"/>
        <rFont val="Arial"/>
        <family val="2"/>
      </rPr>
      <t>Current</t>
    </r>
    <r>
      <rPr>
        <sz val="11"/>
        <rFont val="Arial"/>
        <family val="2"/>
      </rPr>
      <t xml:space="preserve"> year's levy</t>
    </r>
  </si>
  <si>
    <t xml:space="preserve">1) Enter the amount of secondary property taxes actually collected from the tax roll of the current year. If the actual amount of secondary property taxes collected is not available, enter the actual amount collected as of the date the proposed budget was prepared plus an estimate of secondary property tax collections for the remainder of the fiscal year.
2) Enter the amount of delinquent taxes collected from the tax rolls of fiscal years prior to the current year.
3) Calculates the total secondary property taxes collected. </t>
  </si>
  <si>
    <t>Heading</t>
  </si>
  <si>
    <t>Cover</t>
  </si>
  <si>
    <t>Schedule F helps facilitate budgetary comparison reporting at the department level (the statutorily required legal level of budgetary control) when a single department is budgeted in more than 1 fund. Total expenditures on Schedule F should agree to total expenditures on Schedule E. Please note, if a city/town budgets each department in only 1 fund, Schedule F may be omitted.</t>
  </si>
  <si>
    <t>Enter the amounts from the Budgeted Expenditures/Expenses column on Schedule F from the prior year’s adopted budget. If Schedule F was not used in the prior year, these amounts may be determined from the prior year’s Schedule E for the departments that are budgeted in more than 1 fund.</t>
  </si>
  <si>
    <r>
      <t xml:space="preserve">Enter the estimated revenues other than property taxes for the budget year. Do </t>
    </r>
    <r>
      <rPr>
        <b/>
        <sz val="14"/>
        <rFont val="Arial"/>
        <family val="2"/>
      </rPr>
      <t>not</t>
    </r>
    <r>
      <rPr>
        <sz val="14"/>
        <rFont val="Arial"/>
        <family val="2"/>
      </rPr>
      <t xml:space="preserve"> include proceeds from other financing sources such as the sale or refunding of bonds and interfund transfers on this schedule; include them on Schedule D.</t>
    </r>
  </si>
  <si>
    <t>Cities and towns must prepare an annual budget for each department, public office, or official indicating the amount proposed to be spent from each fund. Budgets include estimated revenues and expenditures/expenses for the fiscal year and other information statute requires. For consistency, the budget should be prepared on the same basis used to prepare the fund financial statements. Fund financial statements are prepared on the modified accrual basis of accounting for the General, Special Revenue, Debt Service, Capital Projects, and Permanent Funds. Fund financial statements are prepared on the accrual basis of accounting for Enterprise and Internal Service Funds. Cities and towns are not required to prepare budgets for the Fiduciary Funds (Agency, Investment Trust, and Private-Purpose Trust Funds) because these funds represent assets the city or town holds for others. Annual budgets for Fiduciary Funds, while not required, may be prepared for internal management purposes.</t>
  </si>
  <si>
    <r>
      <rPr>
        <b/>
        <sz val="14"/>
        <rFont val="Arial"/>
        <family val="2"/>
      </rPr>
      <t>NOTE:</t>
    </r>
    <r>
      <rPr>
        <sz val="14"/>
        <rFont val="Arial"/>
        <family val="2"/>
      </rPr>
      <t xml:space="preserve"> If the city/town has checked the box on Schedule A, it may omit Schedule B.</t>
    </r>
  </si>
  <si>
    <t>All estimated revenues other than property taxes must be identified on this schedule by source of revenue within each fund type.</t>
  </si>
  <si>
    <r>
      <t>Include receipt of monies, such as those from the sale or refunding of bonds, loans, or installment sales of city/town property; payments to a refunded bond escrow agent; and interfund transfers on this schedule,</t>
    </r>
    <r>
      <rPr>
        <b/>
        <sz val="14"/>
        <rFont val="Arial"/>
        <family val="2"/>
      </rPr>
      <t xml:space="preserve"> not</t>
    </r>
    <r>
      <rPr>
        <sz val="14"/>
        <rFont val="Arial"/>
        <family val="2"/>
      </rPr>
      <t xml:space="preserve"> on Schedule C. Also include proceeds from sources such as bonds expected to be received in the Enterprise Funds on this schedule. </t>
    </r>
  </si>
  <si>
    <t xml:space="preserve">Line 2: Expenditure Limitation Comparison </t>
  </si>
  <si>
    <t xml:space="preserve">Line 1: Expenditure Limitation Comparison  </t>
  </si>
  <si>
    <t>Line 3: Expenditure Limitation Comparison</t>
  </si>
  <si>
    <t>Line 4: Expenditure Limitation Comparison</t>
  </si>
  <si>
    <t>Line 5: Expenditure Limitation Comparison</t>
  </si>
  <si>
    <t xml:space="preserve">Line 6: Expenditure Limitation Comparison </t>
  </si>
  <si>
    <t>Column: Other Financing (Uses) Budget Year</t>
  </si>
  <si>
    <t>Column: Interfund Transfers 
Budget Year</t>
  </si>
  <si>
    <t>Column: Fund/Department</t>
  </si>
  <si>
    <t>Column: Adopted Budgeted Expenditures/Expenses Current Year</t>
  </si>
  <si>
    <t>Column: Expenditure/Expense Adjustments Approved Current Year</t>
  </si>
  <si>
    <t>Column: Actual Expenditures/Expenses Current Year</t>
  </si>
  <si>
    <t>Column: Budgeted Expenditures/Expenses Budget Year</t>
  </si>
  <si>
    <t xml:space="preserve"> Expenditures/Expenses 
by Department</t>
  </si>
  <si>
    <t>Column: Full-Time Equivalent (FTE)</t>
  </si>
  <si>
    <t>Column: Employee Salaries and Hourly Costs</t>
  </si>
  <si>
    <t>Column: Retirement Costs</t>
  </si>
  <si>
    <t>Column: Healthcare Costs</t>
  </si>
  <si>
    <t>Column: Other Benefit Costs</t>
  </si>
  <si>
    <t>Column: Total Estimated Personnel Compensation</t>
  </si>
  <si>
    <t>Column: Department/Fund</t>
  </si>
  <si>
    <r>
      <t xml:space="preserve">Some cities and towns under a voter-approved alternative expenditure limitation (home rule) should budget for Internal Service and Fiduciary Funds to include these expenditures in the expenditure limitation. </t>
    </r>
    <r>
      <rPr>
        <i/>
        <sz val="14"/>
        <rFont val="Arial"/>
        <family val="2"/>
      </rPr>
      <t>The Uniform Expenditure Reporting System</t>
    </r>
    <r>
      <rPr>
        <sz val="14"/>
        <rFont val="Arial"/>
        <family val="2"/>
      </rPr>
      <t xml:space="preserve"> (UERS) allows cities and towns to exclude expenses paid from Internal Service Fund charges for services to other funds of the government as quasi-external interfund transactions on Part II of the Annual Expenditure Limitation Report (AELR). Likewise, expenses reported in Fiduciary Funds are excludable as trustee or custodian on Part II of the AELR. However, cities and towns operating under a home rule may not take exclusions unless specifically included in the voter-approved resolution adopting the home rule. Therefore, such expenses would be subject to the city’s or town’s expenditure limitation. For most cities and towns operating under home rule, the expenditure limitation equals the total budgeted expenditures/expenses for all funds as reported in the last column on Schedule A of the budget forms.</t>
    </r>
  </si>
  <si>
    <t xml:space="preserve">General </t>
  </si>
  <si>
    <t>The resolution is recommended to support the final adopted budget. It is not required by statute and does not have to be published. Cities and towns not imposing property taxes should revise the resolution to omit references to property tax levies.</t>
  </si>
  <si>
    <t>Equals the amount of money required for each item of expenditure necessary for city/town purposes, in accordance with A.R.S. §42-17102.</t>
  </si>
  <si>
    <t>Enter the amounts expected to be received in the budget year from other financing sources by fund and in total for each fund type.
Disclose bond proceeds of special assessment districts, which are considered to be other financing sources of the city/town, in the applicable fund.</t>
  </si>
  <si>
    <t>Enter titles of funds and departments within each fund. All funds must be included within the appropriate fund type. Several departments of the General Fund have been listed for illustrative purposes.
An amount must be budgeted for unanticipated contingencies or emergencies in accordance with A.R.S. §42-17102(A)(4). An example line item is provided in each fund type.</t>
  </si>
  <si>
    <t>References</t>
  </si>
  <si>
    <t>A.R.S. §42-17101</t>
  </si>
  <si>
    <t>A.R.S. §42-17102</t>
  </si>
  <si>
    <t>A.R.S. §42-17151</t>
  </si>
  <si>
    <t>City and Town UERS Forms</t>
  </si>
  <si>
    <t>City and Town FAQs</t>
  </si>
  <si>
    <t>A.R.S. §42-17051</t>
  </si>
  <si>
    <t>Special Revenue Funds are used to account for the proceeds of specific revenue sources (other than for major capital projects) that are legally restricted to expenditures for specified purposes.
Use Permanent Funds to account for monies that are legally restricted to the extent that only earnings, and not principal, may be used to support city/town government or citizens programs; for example, the Fire Fighters’ Relief and Pension Fund.</t>
  </si>
  <si>
    <t>A.R.S. §48-242</t>
  </si>
  <si>
    <t>A.R.S. §42-17106</t>
  </si>
  <si>
    <t>Enter the estimated secondary property tax revenues in the appropriate fund types. Record secondary property taxes for payment of principal and interest on general obligation bonds in the Debt Service Funds. Total property taxes to be levied in the budget year must agree with the corresponding amount on line 3.C on Schedule B. 
If the city/town does not levy property taxes and does not have special assessment districts for which property taxes are levied, check the box provided at the bottom of Schedule A and omit Schedule B.</t>
  </si>
  <si>
    <t xml:space="preserve">Arizona Revised Statutes (A.R.S.) §§42-17101 and 42-17102 require cities and towns to prepare annual budgets on forms the Auditor General’s Office developed. </t>
  </si>
  <si>
    <t>Equals the total budgeted expenditures/expenses for the current year and budget year from the summary schedule above. The budget year also includes total other financing uses in the calculation.</t>
  </si>
  <si>
    <r>
      <t xml:space="preserve">Enter the estimated net reconciling items for the current year and the budget year. Estimated net reconciling items for the current year may be obtained from that year's adopted budget. Estimated net reconciling items for the budget year may be determined by preparing an estimated AELR as part of the budgeting process. Enter estimated net reconciling items and estimated exclusions as positive or negative numbers, as appropriate. The </t>
    </r>
    <r>
      <rPr>
        <i/>
        <sz val="14"/>
        <rFont val="Arial"/>
        <family val="2"/>
      </rPr>
      <t>Uniform Expenditure Reporting System</t>
    </r>
    <r>
      <rPr>
        <sz val="14"/>
        <rFont val="Arial"/>
        <family val="2"/>
      </rPr>
      <t xml:space="preserve"> Forms and FAQs on our Office's website includes examples of reconciling items and forms for preparing an AELR.</t>
    </r>
  </si>
  <si>
    <t>Enter the estimated exclusions from budgeted expenditures/expenses for the current year and budget year. If the city/town is operating under a voter-approved alternative expenditure limitation, only voter-approved exclusions may be used. Estimated exclusions may be obtained in the same manner as reconciling items described in line 2.</t>
  </si>
  <si>
    <t>A.R.S. §35-458</t>
  </si>
  <si>
    <t>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</si>
  <si>
    <t>You may need to add lines to Schedules C through G to accommodate all funds or departments involved. Remember to check all formulas in the subtotals and totals to ensure that any additional lines added are included, and make changes accordingly. Once changes have been made, the sheet should be re-protected by reversing the above process. Re-protecting the sheets will help ensure that formulas are not accidentally altered or deleted.</t>
  </si>
  <si>
    <t xml:space="preserve">     WHEREAS, in accordance with the provisions of Title 42, Ch. 17, Art. 1-5, Arizona Revised Statutes (A.R.S.), the City/Town Council did, on _______, _____, make an estimate of the different amounts required to meet the public expenditures/expenses for the ensuing year, also an estimate of revenues from sources other than direct taxation, and the amount to be raised by taxation upon real and personal property of the City/Town of ____________, and </t>
  </si>
  <si>
    <t>Line 1: Adopted/Adjusted Budgeted Expenditures/Expenses Current Year</t>
  </si>
  <si>
    <t>Line 2: Actual Expenditures/Expenses Current Year</t>
  </si>
  <si>
    <t>Line 3: Fund Balance/Net Position at July 1 of the Budget Year</t>
  </si>
  <si>
    <t>Line 4: Primary Property Tax Levy Budget Year</t>
  </si>
  <si>
    <t>Line 5: Secondary Property Tax Levy Budget Year</t>
  </si>
  <si>
    <t>Line 6: Estimated Revenues Other Than Property Taxes Budget Year</t>
  </si>
  <si>
    <t>Lines 7 &amp; 8: Other Financing Sources and (Uses) Budget Year</t>
  </si>
  <si>
    <t>Line 9 &amp; 10: Interfund Transfers In and (Out) Budget Year</t>
  </si>
  <si>
    <t>Line 12: Total Financial Resources Available Budget Year</t>
  </si>
  <si>
    <t>Line 13: Budgeted Expenditures/Expenses Budget Year</t>
  </si>
  <si>
    <t>Line 11: Maintained for Future Debt Retirement</t>
  </si>
  <si>
    <t>Include amounts set aside for future debt service principal and interest payments on long-term debt.</t>
  </si>
  <si>
    <t>Line 11: Maintained for Future Capital Projects</t>
  </si>
  <si>
    <t xml:space="preserve">Line 11: Maintained for Future Financial Stability </t>
  </si>
  <si>
    <t>Include amounts set aside to manage cash flows in future budget years to cover such things as revenue shortfalls, emergencies, and/or other unforeseen circumstances.</t>
  </si>
  <si>
    <t>Line 11: Reduction for Fund Balance Reserved for Future Budget Year Expenditures</t>
  </si>
  <si>
    <r>
      <t xml:space="preserve">If a city/town has or considers that certain accumulated resources maintained in fund balance will not be used to finance current budget year expenditures included on Schedule E, it should enter those amounts and their intended future purpose here. Before reserving fund balance, ensure that the amounts will not be needed for current-year expenditures. For illustrative purposes, rows and descriptions for fund balance maintained for future debt retirement, future capital projects, and financial stability have been included on Schedule A and explained below. Additional rows may be added for other specific reduction amount(s). For any added reductions, include a description on the blank lines provided for the reduction amount(s). Reductions must be entered as </t>
    </r>
    <r>
      <rPr>
        <b/>
        <sz val="14"/>
        <rFont val="Arial"/>
        <family val="2"/>
      </rPr>
      <t>POSITIVE</t>
    </r>
    <r>
      <rPr>
        <sz val="14"/>
        <rFont val="Arial"/>
        <family val="2"/>
      </rPr>
      <t xml:space="preserve"> numbers for the formulas to calculate correctly. 
Cities/towns should budget expenditures for contingencies, such as unanticipated or emergency expenditures that may arise in the budget year in each fund/department on Schedule E.</t>
    </r>
  </si>
  <si>
    <t xml:space="preserve">     Maintained for Future Debt Retirement</t>
  </si>
  <si>
    <t xml:space="preserve">     Maintained for Future Capital Projects</t>
  </si>
  <si>
    <t xml:space="preserve">     Maintained for Future Financial Stability</t>
  </si>
  <si>
    <t>Enter the city/town name and select the fiscal year from the drop-down list on the cover sheet. This information will  automatically transfer to the resolution and subsequent schedules.</t>
  </si>
  <si>
    <t>Enter the fund balance/net position for each fund type at July 1. Cities/towns should review their accounting records and include all resources the city/town estimates it will have available at the beginning of the year such as cash and receivables it expects to collect in the budget year in its fund balance/net position at July 1. If a city/town maintains amounts in its fund balance that it does not consider available to finance expenditures in the current budget year, the city/town should identify those amounts and their intended purpose on Line 11. However, fund balance reported here should exclude amounts that are not in spendable form (e.g., prepaids, inventories, and capital assets, net of related debt) or amounts legally or contractually required to be maintained intact and never spent (e.g., principal of a permanent fund).</t>
  </si>
  <si>
    <t xml:space="preserve">Include amounts set aside for the future purchase of land, buildings, building improvements, improvements other than buildings, equipment, or other acquisitions that will be capitalized. Additionally, this category may include funds set aside for long-term planned maintenance projects or future replacement of equipment.  </t>
  </si>
  <si>
    <t>1. Enter the city/town name:</t>
  </si>
  <si>
    <t>2. Select the budget year:</t>
  </si>
  <si>
    <r>
      <t>Linked instructions for completing the schedules are included on the Instructions tab. Links to the related instructions and specific line numbers or section titles have been included throughout the schedules (highlighted in light blue) to allow users to access the specific line instructions directly without the need to scroll through other instructions. An Instructions button is provided at the top of each schedule unless no additional instructions are needed to complete that sheet. This button links to the first instruction for that schedule, and users may scroll down to view all instructions for the schedule. T</t>
    </r>
    <r>
      <rPr>
        <b/>
        <sz val="12"/>
        <color rgb="FF000000"/>
        <rFont val="Arial"/>
        <family val="2"/>
      </rPr>
      <t>o return to the related schedule after reviewing the instructions, simply click on the schedule's tab at the bottom of the Excel screen or press the Alt and back arrow keys.</t>
    </r>
    <r>
      <rPr>
        <sz val="12"/>
        <color rgb="FF000000"/>
        <rFont val="Arial"/>
        <family val="2"/>
      </rPr>
      <t xml:space="preserve"> The schedules have been set to print without “objects” so that the instructions buttons do not print. The light blue highlighting will print, and users may remove the highlights before printing if needed.  </t>
    </r>
  </si>
  <si>
    <t>General requirements</t>
  </si>
  <si>
    <t>Flexible budgets are frequently used for Enterprise and Internal Service Funds to provide dollar estimates that vary according to demand for the goods or services provided. Cities and towns that employ flexible budgeting for Enterprise and Internal Service Funds should include on Schedule A estimated financial resources and expenses at maximum expected activity levels to provide a “worst-case” expenditure limitation comparison in order to help ensure that the city’s or town’s total actual expenditures/expenses do not exceed its expenditure limitation. Likewise, Schedules C, D, E, F, and G should include amounts at maximum expected activity levels; and budgets for reduced, present, or expanded levels of activity may also be incorporated in these schedules for use in internal financial planning and budgetary control.</t>
  </si>
  <si>
    <t>Second paragraph</t>
  </si>
  <si>
    <t>Third paragraph</t>
  </si>
  <si>
    <t>Fifth paragraph</t>
  </si>
  <si>
    <t>Sixth paragraph</t>
  </si>
  <si>
    <t>Obtain the signatures of the mayor and clerk on the resolution.</t>
  </si>
  <si>
    <t>Complete this schedule after completing Schedules B through E. The appropriate information from Schedules B through E will automatically populate Schedule A. After entering all amounts on Schedules B through E, use the Tab key to enter amounts in the remaining cells on Schedule A (Fund Balance/Net Position at July 1 of the budget year, secondary property taxes, and any other reductions such as any amounts for future debt retirement). Cities/towns should verify the final amounts for accuracy. The amounts from Schedules F and G are not carried forward to Schedule A because that information is already included in amounts on Schedule E by fund.</t>
  </si>
  <si>
    <t>Enter the amount of secondary property taxes levied in the current year and the estimated amount of secondary property taxes to be levied for the budget year. Also, A.R.S. §35-458 requires that the levy for bond principal and interest payments must be net of all cash remaining in the bond interest and redemption fund(s) in excess of 10 percent of the annual principal and interest payments.</t>
  </si>
  <si>
    <t xml:space="preserve">Enter the title of each fund and its revenue sources other than property taxes. All funds must be included within the appropriate fund type. Disclose assessments received from special assessment districts that are treated as revenues of the city/town as a revenue source in the applicable fund.
Categorize intergovernmental revenues by source as well as by fund. List federal, State, and county sources separately. Categorize motor vehicle license taxes as county revenue under intergovernmental revenues. 
In-lieu property taxes should include amounts paid by governments exempt from paying property taxes, such as the federal government, and those governments A.R.S. §48-242 does not cover, which provides for voluntary contributions. 
Voluntary contributions received under A.R.S. §48-242 must be recorded on the applicable line in the General Fund. Voluntary contributions consist of contributions from any irrigation, power, electrical, or agricultural improvement district engaged in the sale of electric power, which is located within the city/town and elects to make a voluntary contribution to the city/town. Contributions from the Salt River Project fall into this category. Base the amount of the contributions on information prepared by the Arizona Department of Revenue and transmitted to the city/town by the County Assessor.
</t>
  </si>
  <si>
    <t>Enter the amounts of estimated expenditures/expenses for the budget year by department, fund, and total. Although budgets for Enterprise Funds should be prepared on the accrual basis, to comply with A.R.S. §42-17102(A), include estimated payments for capital acquisitions, and principal and interest payments on long-term debt in the Enterprise Funds.</t>
  </si>
  <si>
    <t>Enter the amounts of estimated expenditures/expenses for the budget year for each department by fund. Although budgets for Enterprise Funds should be prepared on the accrual basis, to comply with A.R.S. §42-17102(A), include estimated payments for capital acquisitions, and principal and interest payments on long-term debt in the Enterprise Funds.</t>
  </si>
  <si>
    <t>Official Budget Forms</t>
  </si>
  <si>
    <t>Before using the enclosed schedules, please complete the following:</t>
  </si>
  <si>
    <t>Table of Contents</t>
  </si>
  <si>
    <t>Funds</t>
  </si>
  <si>
    <t>Expenditure Limitation Comparison</t>
  </si>
  <si>
    <t>Fiscal year</t>
  </si>
  <si>
    <t>Source of revenues</t>
  </si>
  <si>
    <t>Revenues Other than Property Taxes</t>
  </si>
  <si>
    <t>Estimated revenues</t>
  </si>
  <si>
    <t>Actual revenues*</t>
  </si>
  <si>
    <t>Special Revenue Funds</t>
  </si>
  <si>
    <t>Debt Service Funds</t>
  </si>
  <si>
    <t>Capital Projects Funds</t>
  </si>
  <si>
    <t>Permanent Funds</t>
  </si>
  <si>
    <t>Enterprise Funds</t>
  </si>
  <si>
    <t>Total all Funds</t>
  </si>
  <si>
    <t>Other financing</t>
  </si>
  <si>
    <t>Fund</t>
  </si>
  <si>
    <t>Interfund transfers</t>
  </si>
  <si>
    <t>Sources</t>
  </si>
  <si>
    <t>(Uses)</t>
  </si>
  <si>
    <t>In</t>
  </si>
  <si>
    <t>(Out)</t>
  </si>
  <si>
    <t>Actual Expenditures/
Expenses*</t>
  </si>
  <si>
    <t>Fund/Department</t>
  </si>
  <si>
    <t>Adopted
Budgeted 
Expenditures/
Expenses</t>
  </si>
  <si>
    <t xml:space="preserve">Expenditure/
Expense adjustments approved </t>
  </si>
  <si>
    <t xml:space="preserve">Budgeted Expenditures/
Expenses </t>
  </si>
  <si>
    <t>Department/Fund</t>
  </si>
  <si>
    <t>Column: Expenditure/Expense adjustments approved Current Year</t>
  </si>
  <si>
    <r>
      <t>Secondary property tax rates</t>
    </r>
    <r>
      <rPr>
        <sz val="11"/>
        <rFont val="Calibri"/>
        <family val="2"/>
      </rPr>
      <t>—</t>
    </r>
    <r>
      <rPr>
        <sz val="11"/>
        <rFont val="Arial"/>
        <family val="2"/>
      </rPr>
      <t>As of the date the proposed budget was prepared, the</t>
    </r>
  </si>
  <si>
    <r>
      <t xml:space="preserve">The budget form has a drop-down field to select the budget year, and the instructions do not include specific dates as they are not issued annually. As used in these instructions, the term </t>
    </r>
    <r>
      <rPr>
        <b/>
        <sz val="12"/>
        <color rgb="FF000000"/>
        <rFont val="Arial"/>
        <family val="2"/>
      </rPr>
      <t>“current year”</t>
    </r>
    <r>
      <rPr>
        <sz val="12"/>
        <color rgb="FF000000"/>
        <rFont val="Arial"/>
        <family val="2"/>
      </rPr>
      <t xml:space="preserve"> is the fiscal year in which the city or town is operating, and </t>
    </r>
    <r>
      <rPr>
        <b/>
        <sz val="12"/>
        <color rgb="FF000000"/>
        <rFont val="Arial"/>
        <family val="2"/>
      </rPr>
      <t>“budget year”</t>
    </r>
    <r>
      <rPr>
        <sz val="12"/>
        <color rgb="FF000000"/>
        <rFont val="Arial"/>
        <family val="2"/>
      </rPr>
      <t xml:space="preserve"> is the fiscal year for which the city or town is budgeting. Cities and towns should use the budget schedules dated 3/21 for fiscal year 2022 and thereafter. As changes become necessary, we will post new forms on our website and notify cities and towns of the changes by email.</t>
    </r>
  </si>
  <si>
    <t>Schedule A can be printed on 1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
If you have any questions, please contact the Accountability Services Division at asd@azauditor.gov or (602) 977-2796.</t>
  </si>
  <si>
    <t xml:space="preserve">Property tax judgments </t>
  </si>
  <si>
    <t xml:space="preserve">Record the levy amount of any judgments expected to be paid in the budget year for an excessive property tax valuation judgment per A.R.S. §§42-16213 and 42-16214, throughout Schedule B as applicable. </t>
  </si>
  <si>
    <t>§42-16213</t>
  </si>
  <si>
    <t>§42-16214</t>
  </si>
  <si>
    <t>Property tax judgment</t>
  </si>
  <si>
    <t xml:space="preserve">    Property tax judgment</t>
  </si>
  <si>
    <t>PATAGONIA</t>
  </si>
  <si>
    <t>SALES TAX REVENUE</t>
  </si>
  <si>
    <t>FRANCHISE FEES</t>
  </si>
  <si>
    <t>NONE</t>
  </si>
  <si>
    <t>SUNDRY REVENUES</t>
  </si>
  <si>
    <t xml:space="preserve">BUSINESS LICENSES </t>
  </si>
  <si>
    <t>BUILDING PERMITS</t>
  </si>
  <si>
    <t>AUTO LIEU TAX</t>
  </si>
  <si>
    <t>STATE REVENUE SHARING</t>
  </si>
  <si>
    <t>STATE SALES TAX</t>
  </si>
  <si>
    <t>SCC LIBRARY GRANT</t>
  </si>
  <si>
    <t>MISC LIBRARY GRANTS</t>
  </si>
  <si>
    <t>CADY HALL USAGE</t>
  </si>
  <si>
    <t>HOUSING RENTS</t>
  </si>
  <si>
    <t>LEASED PROPERTY</t>
  </si>
  <si>
    <t>LIBRARY REVENUES</t>
  </si>
  <si>
    <t>FINES &amp; FORFEITS</t>
  </si>
  <si>
    <t>IMPOUNDS</t>
  </si>
  <si>
    <t>ENHANCEMENT FEE</t>
  </si>
  <si>
    <t>COURT-LOCAL TREASURER/OTHER</t>
  </si>
  <si>
    <t>LGIP FUND/STATE TREASURER</t>
  </si>
  <si>
    <t>TREE &amp; PARK GRANT</t>
  </si>
  <si>
    <t>AZ CARES ALLOTMENT/MARSHAL'S DEPT.</t>
  </si>
  <si>
    <t>CONTINGENCY</t>
  </si>
  <si>
    <t>HURF REVENUE</t>
  </si>
  <si>
    <t xml:space="preserve">TRANSFER FROM LGIP </t>
  </si>
  <si>
    <t>PENALTIES/INTEREST INCOME</t>
  </si>
  <si>
    <t>METERED WATER SALES</t>
  </si>
  <si>
    <t>CONNECTION &amp; REPAIR FEES</t>
  </si>
  <si>
    <t>SEWER SERVICE CHARGES</t>
  </si>
  <si>
    <t>REFUSE SERVICE CHARGES</t>
  </si>
  <si>
    <t>LANDFILL FEES</t>
  </si>
  <si>
    <t>INTEREST INCOME</t>
  </si>
  <si>
    <t>TRANSFER FROM LGIP FUND</t>
  </si>
  <si>
    <t>TRANSFER TO HURF REVENUE</t>
  </si>
  <si>
    <t>COURT</t>
  </si>
  <si>
    <t>ADMINISTRATION</t>
  </si>
  <si>
    <t>MAYOR &amp; COUNCIL</t>
  </si>
  <si>
    <t>PROFESSIONAL SERVICES</t>
  </si>
  <si>
    <t>FIRE COMPANY</t>
  </si>
  <si>
    <t>POLICE</t>
  </si>
  <si>
    <t>ANIMAL CONTROL</t>
  </si>
  <si>
    <t>LIBRARY</t>
  </si>
  <si>
    <t>PARKS</t>
  </si>
  <si>
    <t>MISCELLANEOUS</t>
  </si>
  <si>
    <t>HURF</t>
  </si>
  <si>
    <t>WATER &amp; SEWER</t>
  </si>
  <si>
    <t>SOLID WASTE</t>
  </si>
  <si>
    <t>SOLID WASTE COL&amp;DISPOS</t>
  </si>
  <si>
    <t>WASTE COL &amp; DISPOSAL</t>
  </si>
  <si>
    <t>Fall Festival</t>
  </si>
  <si>
    <t>NADB GRANT FUNDS</t>
  </si>
  <si>
    <t>NOTICE OF PUBLIC HEARING</t>
  </si>
  <si>
    <t>Fiscal Year 2022</t>
  </si>
  <si>
    <r>
      <t xml:space="preserve"> </t>
    </r>
    <r>
      <rPr>
        <b/>
        <sz val="9"/>
        <rFont val="Arial"/>
        <family val="2"/>
      </rPr>
      <t xml:space="preserve">Pursuant to ARS Title 42, Chapter 17, Article 1-5, notice is hereby given to the general public that the Patagonia Town Council will hold a public hearing on the Fiscal Year 2021-2022 Budget.  The hearing will be held at 7:00 pm on June 9, 2021 in Council  </t>
    </r>
  </si>
  <si>
    <r>
      <t xml:space="preserve"> </t>
    </r>
    <r>
      <rPr>
        <b/>
        <sz val="9"/>
        <rFont val="Arial"/>
        <family val="2"/>
      </rPr>
      <t>Chambers of the Patagonia Town Hall, 310 McKeown Avenue, Patagonia AZ.  A copy of the budget is posted at the above address and the Patagonia Post Office.  For Information call 520-394-2229. May 28, 2021, Ron Robinson Town Manager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</si>
</sst>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164" formatCode="0.0000"/>
    <numFmt numFmtId="165" formatCode="_(&quot;$&quot;* #,##0_);_(&quot;$&quot;* \(#,##0\);_(&quot;$&quot;* &quot;&quot;_);_(@_)"/>
    <numFmt numFmtId="166" formatCode="_(* #,##0_);_(* \(#,##0\);_(* &quot;&quot;_);_(@_)"/>
    <numFmt numFmtId="167" formatCode="_(* #,##0_);_(* \(#,##0\);_(* &quot;0&quot;_);_(@_)"/>
    <numFmt numFmtId="168" formatCode="General;[Red]\-General"/>
    <numFmt numFmtId="169" formatCode="0_);\(0\)"/>
  </numFmts>
  <fonts count="52" x14ac:knownFonts="1">
    <font>
      <sz val="10"/>
      <name val="Arial"/>
    </font>
    <font>
      <b/>
      <sz val="13"/>
      <color indexed="8"/>
      <name val="Arial"/>
      <family val="2"/>
    </font>
    <font>
      <b/>
      <sz val="11"/>
      <name val="Arial"/>
      <family val="2"/>
    </font>
    <font>
      <b/>
      <sz val="11"/>
      <color indexed="8"/>
      <name val="Arial"/>
      <family val="2"/>
    </font>
    <font>
      <b/>
      <sz val="12"/>
      <color indexed="8"/>
      <name val="Arial"/>
      <family val="2"/>
    </font>
    <font>
      <b/>
      <sz val="10"/>
      <color indexed="8"/>
      <name val="Arial"/>
      <family val="2"/>
    </font>
    <font>
      <b/>
      <sz val="11"/>
      <color indexed="8"/>
      <name val="Arial"/>
      <family val="2"/>
    </font>
    <font>
      <sz val="11"/>
      <name val="Arial"/>
      <family val="2"/>
    </font>
    <font>
      <sz val="11"/>
      <color indexed="8"/>
      <name val="Arial"/>
      <family val="2"/>
    </font>
    <font>
      <sz val="12"/>
      <name val="Arial"/>
      <family val="2"/>
    </font>
    <font>
      <sz val="11"/>
      <name val="Arial"/>
      <family val="2"/>
    </font>
    <font>
      <sz val="9"/>
      <name val="Arial"/>
      <family val="2"/>
    </font>
    <font>
      <u/>
      <sz val="4.5"/>
      <color indexed="12"/>
      <name val="Arial"/>
      <family val="2"/>
    </font>
    <font>
      <sz val="9"/>
      <name val="Arial"/>
      <family val="2"/>
    </font>
    <font>
      <b/>
      <sz val="12"/>
      <color indexed="8"/>
      <name val="Arial"/>
      <family val="2"/>
    </font>
    <font>
      <sz val="12"/>
      <color indexed="8"/>
      <name val="Arial"/>
      <family val="2"/>
    </font>
    <font>
      <b/>
      <sz val="13"/>
      <name val="Arial"/>
      <family val="2"/>
    </font>
    <font>
      <sz val="15"/>
      <name val="Arial"/>
      <family val="2"/>
    </font>
    <font>
      <sz val="12"/>
      <color indexed="8"/>
      <name val="Arial"/>
      <family val="2"/>
    </font>
    <font>
      <b/>
      <sz val="13"/>
      <color indexed="8"/>
      <name val="Arial"/>
      <family val="2"/>
    </font>
    <font>
      <sz val="13"/>
      <name val="Arial"/>
      <family val="2"/>
    </font>
    <font>
      <b/>
      <sz val="13"/>
      <name val="Arial"/>
      <family val="2"/>
    </font>
    <font>
      <sz val="10"/>
      <name val="Arial"/>
      <family val="2"/>
    </font>
    <font>
      <sz val="12"/>
      <name val="Times New Roman"/>
      <family val="1"/>
    </font>
    <font>
      <b/>
      <sz val="12"/>
      <name val="Times New Roman"/>
      <family val="1"/>
    </font>
    <font>
      <b/>
      <sz val="10"/>
      <name val="Arial"/>
      <family val="2"/>
    </font>
    <font>
      <b/>
      <u/>
      <sz val="11"/>
      <name val="Arial"/>
      <family val="2"/>
    </font>
    <font>
      <b/>
      <sz val="12"/>
      <name val="Arial"/>
      <family val="2"/>
    </font>
    <font>
      <sz val="11"/>
      <color rgb="FF9C0006"/>
      <name val="Calibri"/>
      <family val="2"/>
      <scheme val="minor"/>
    </font>
    <font>
      <sz val="11"/>
      <color rgb="FF006100"/>
      <name val="Calibri"/>
      <family val="2"/>
      <scheme val="minor"/>
    </font>
    <font>
      <sz val="11"/>
      <color rgb="FF3F3F76"/>
      <name val="Calibri"/>
      <family val="2"/>
      <scheme val="minor"/>
    </font>
    <font>
      <b/>
      <sz val="12"/>
      <color rgb="FF000000"/>
      <name val="Arial"/>
      <family val="2"/>
    </font>
    <font>
      <b/>
      <sz val="10"/>
      <color rgb="FF000000"/>
      <name val="Arial"/>
      <family val="2"/>
    </font>
    <font>
      <b/>
      <sz val="9"/>
      <color rgb="FF000000"/>
      <name val="Arial"/>
      <family val="2"/>
    </font>
    <font>
      <b/>
      <sz val="11"/>
      <color rgb="FF000000"/>
      <name val="Arial"/>
      <family val="2"/>
    </font>
    <font>
      <sz val="11"/>
      <color rgb="FF000000"/>
      <name val="Arial"/>
      <family val="2"/>
    </font>
    <font>
      <sz val="12"/>
      <color rgb="FF000000"/>
      <name val="Arial"/>
      <family val="2"/>
    </font>
    <font>
      <sz val="10"/>
      <name val="Arial"/>
      <family val="2"/>
    </font>
    <font>
      <sz val="8"/>
      <color rgb="FF0000FF"/>
      <name val="Times New Roman"/>
      <family val="1"/>
    </font>
    <font>
      <sz val="11"/>
      <color rgb="FF0000FF"/>
      <name val="Arial"/>
      <family val="2"/>
    </font>
    <font>
      <b/>
      <sz val="11"/>
      <color rgb="FF0000FF"/>
      <name val="Arial"/>
      <family val="2"/>
    </font>
    <font>
      <b/>
      <sz val="14"/>
      <name val="Arial"/>
      <family val="2"/>
    </font>
    <font>
      <sz val="14"/>
      <name val="Arial"/>
      <family val="2"/>
    </font>
    <font>
      <b/>
      <sz val="10"/>
      <color rgb="FF0000FF"/>
      <name val="Arial"/>
      <family val="2"/>
    </font>
    <font>
      <b/>
      <sz val="11"/>
      <color indexed="12"/>
      <name val="Arial"/>
      <family val="2"/>
    </font>
    <font>
      <i/>
      <sz val="14"/>
      <name val="Arial"/>
      <family val="2"/>
    </font>
    <font>
      <u/>
      <sz val="14"/>
      <color indexed="12"/>
      <name val="Arial"/>
      <family val="2"/>
    </font>
    <font>
      <u/>
      <sz val="14"/>
      <color theme="10"/>
      <name val="Arial"/>
      <family val="2"/>
    </font>
    <font>
      <sz val="12"/>
      <color indexed="12"/>
      <name val="Arial"/>
      <family val="2"/>
    </font>
    <font>
      <sz val="11"/>
      <name val="Calibri"/>
      <family val="2"/>
    </font>
    <font>
      <u/>
      <sz val="12"/>
      <color theme="10"/>
      <name val="Arial"/>
      <family val="2"/>
    </font>
    <font>
      <b/>
      <sz val="9"/>
      <name val="Arial"/>
      <family val="2"/>
    </font>
  </fonts>
  <fills count="11">
    <fill>
      <patternFill patternType="none"/>
    </fill>
    <fill>
      <patternFill patternType="gray125"/>
    </fill>
    <fill>
      <patternFill patternType="solid">
        <fgColor indexed="9"/>
      </patternFill>
    </fill>
    <fill>
      <patternFill patternType="solid">
        <fgColor rgb="FFFFC7CE"/>
      </patternFill>
    </fill>
    <fill>
      <patternFill patternType="solid">
        <fgColor rgb="FFC6EFCE"/>
      </patternFill>
    </fill>
    <fill>
      <patternFill patternType="solid">
        <fgColor rgb="FFFFCC99"/>
      </patternFill>
    </fill>
    <fill>
      <patternFill patternType="solid">
        <fgColor theme="4" tint="0.79998168889431442"/>
        <bgColor indexed="64"/>
      </patternFill>
    </fill>
    <fill>
      <patternFill patternType="solid">
        <fgColor rgb="FFFFFFFF"/>
        <bgColor rgb="FFFFFFFF"/>
      </patternFill>
    </fill>
    <fill>
      <patternFill patternType="solid">
        <fgColor theme="0"/>
        <bgColor indexed="64"/>
      </patternFill>
    </fill>
    <fill>
      <patternFill patternType="solid">
        <fgColor theme="0" tint="-0.14996795556505021"/>
        <bgColor rgb="FF000000"/>
      </patternFill>
    </fill>
    <fill>
      <patternFill patternType="solid">
        <fgColor rgb="FFCCFFFF"/>
        <bgColor indexed="64"/>
      </patternFill>
    </fill>
  </fills>
  <borders count="59">
    <border>
      <left/>
      <right/>
      <top/>
      <bottom/>
      <diagonal/>
    </border>
    <border>
      <left/>
      <right/>
      <top/>
      <bottom style="thick">
        <color indexed="64"/>
      </bottom>
      <diagonal/>
    </border>
    <border>
      <left/>
      <right/>
      <top/>
      <bottom style="thick">
        <color indexed="8"/>
      </bottom>
      <diagonal/>
    </border>
    <border>
      <left/>
      <right/>
      <top/>
      <bottom style="thin">
        <color indexed="12"/>
      </bottom>
      <diagonal/>
    </border>
    <border>
      <left/>
      <right/>
      <top/>
      <bottom style="medium">
        <color indexed="8"/>
      </bottom>
      <diagonal/>
    </border>
    <border>
      <left/>
      <right/>
      <top/>
      <bottom style="double">
        <color indexed="12"/>
      </bottom>
      <diagonal/>
    </border>
    <border>
      <left/>
      <right/>
      <top style="double">
        <color indexed="12"/>
      </top>
      <bottom/>
      <diagonal/>
    </border>
    <border>
      <left/>
      <right/>
      <top style="thin">
        <color indexed="12"/>
      </top>
      <bottom style="thin">
        <color indexed="12"/>
      </bottom>
      <diagonal/>
    </border>
    <border>
      <left/>
      <right/>
      <top style="thin">
        <color indexed="12"/>
      </top>
      <bottom style="double">
        <color indexed="12"/>
      </bottom>
      <diagonal/>
    </border>
    <border>
      <left/>
      <right/>
      <top style="thin">
        <color indexed="12"/>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ck">
        <color indexed="8"/>
      </top>
      <bottom style="thin">
        <color rgb="FF0000FF"/>
      </bottom>
      <diagonal/>
    </border>
    <border>
      <left/>
      <right style="thin">
        <color rgb="FF000000"/>
      </right>
      <top style="thick">
        <color rgb="FF000000"/>
      </top>
      <bottom/>
      <diagonal/>
    </border>
    <border>
      <left/>
      <right style="thin">
        <color rgb="FF000000"/>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ck">
        <color rgb="FF000000"/>
      </bottom>
      <diagonal/>
    </border>
    <border>
      <left style="thin">
        <color rgb="FF000000"/>
      </left>
      <right/>
      <top style="thick">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double">
        <color rgb="FF000000"/>
      </bottom>
      <diagonal/>
    </border>
    <border>
      <left style="thin">
        <color rgb="FF000000"/>
      </left>
      <right/>
      <top style="double">
        <color rgb="FF000000"/>
      </top>
      <bottom style="double">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rgb="FF000000"/>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s>
  <cellStyleXfs count="10">
    <xf numFmtId="0" fontId="0" fillId="0" borderId="0"/>
    <xf numFmtId="0" fontId="28" fillId="3" borderId="0" applyNumberFormat="0" applyBorder="0" applyAlignment="0" applyProtection="0"/>
    <xf numFmtId="44" fontId="22" fillId="0" borderId="0" applyFont="0" applyFill="0" applyBorder="0" applyAlignment="0" applyProtection="0"/>
    <xf numFmtId="0" fontId="29" fillId="4" borderId="0" applyNumberFormat="0" applyBorder="0" applyAlignment="0" applyProtection="0"/>
    <xf numFmtId="0" fontId="12" fillId="0" borderId="0" applyNumberFormat="0" applyFill="0" applyBorder="0" applyAlignment="0" applyProtection="0">
      <alignment vertical="top"/>
      <protection locked="0"/>
    </xf>
    <xf numFmtId="0" fontId="30" fillId="5" borderId="14" applyNumberFormat="0" applyAlignment="0" applyProtection="0"/>
    <xf numFmtId="0" fontId="22" fillId="0" borderId="0"/>
    <xf numFmtId="0" fontId="13" fillId="2" borderId="0"/>
    <xf numFmtId="0" fontId="11" fillId="2" borderId="0"/>
    <xf numFmtId="44" fontId="37" fillId="0" borderId="0" applyFont="0" applyFill="0" applyBorder="0" applyAlignment="0" applyProtection="0"/>
  </cellStyleXfs>
  <cellXfs count="345">
    <xf numFmtId="0" fontId="0" fillId="0" borderId="0" xfId="0"/>
    <xf numFmtId="0" fontId="13" fillId="2" borderId="0" xfId="7"/>
    <xf numFmtId="0" fontId="11" fillId="2" borderId="0" xfId="7" applyFont="1"/>
    <xf numFmtId="0" fontId="15" fillId="2" borderId="0" xfId="7" applyFont="1" applyAlignment="1">
      <alignment horizontal="right"/>
    </xf>
    <xf numFmtId="0" fontId="8" fillId="2" borderId="0" xfId="7" applyFont="1"/>
    <xf numFmtId="37" fontId="8" fillId="2" borderId="0" xfId="7" applyNumberFormat="1" applyFont="1" applyAlignment="1">
      <alignment horizontal="right"/>
    </xf>
    <xf numFmtId="0" fontId="7" fillId="2" borderId="0" xfId="7" applyFont="1"/>
    <xf numFmtId="0" fontId="8" fillId="2" borderId="0" xfId="7" applyFont="1" applyAlignment="1">
      <alignment horizontal="right"/>
    </xf>
    <xf numFmtId="0" fontId="3" fillId="2" borderId="0" xfId="7" applyFont="1" applyAlignment="1">
      <alignment horizontal="fill" wrapText="1"/>
    </xf>
    <xf numFmtId="0" fontId="8" fillId="2" borderId="0" xfId="7" applyFont="1" applyAlignment="1">
      <alignment horizontal="fill" wrapText="1"/>
    </xf>
    <xf numFmtId="0" fontId="15" fillId="2" borderId="0" xfId="7" applyFont="1"/>
    <xf numFmtId="0" fontId="17" fillId="2" borderId="0" xfId="7" applyFont="1"/>
    <xf numFmtId="0" fontId="9" fillId="2" borderId="0" xfId="7" applyFont="1"/>
    <xf numFmtId="0" fontId="2" fillId="2" borderId="0" xfId="7" applyFont="1"/>
    <xf numFmtId="0" fontId="20" fillId="2" borderId="0" xfId="7" applyFont="1"/>
    <xf numFmtId="0" fontId="3" fillId="2" borderId="0" xfId="7" applyFont="1"/>
    <xf numFmtId="0" fontId="3" fillId="2" borderId="0" xfId="7" applyFont="1" applyAlignment="1">
      <alignment horizontal="center" vertical="center"/>
    </xf>
    <xf numFmtId="0" fontId="13" fillId="2" borderId="0" xfId="7" applyAlignment="1">
      <alignment horizontal="center" vertical="center"/>
    </xf>
    <xf numFmtId="0" fontId="3" fillId="2" borderId="0" xfId="7" applyFont="1" applyAlignment="1">
      <alignment vertical="center"/>
    </xf>
    <xf numFmtId="0" fontId="3" fillId="2" borderId="0" xfId="7" applyFont="1" applyAlignment="1">
      <alignment horizontal="right" vertical="center"/>
    </xf>
    <xf numFmtId="0" fontId="7" fillId="2" borderId="0" xfId="7" applyFont="1" applyAlignment="1">
      <alignment vertical="center"/>
    </xf>
    <xf numFmtId="0" fontId="13" fillId="2" borderId="0" xfId="7" applyAlignment="1">
      <alignment vertical="center"/>
    </xf>
    <xf numFmtId="0" fontId="8" fillId="2" borderId="0" xfId="7" applyFont="1" applyAlignment="1">
      <alignment horizontal="right" vertical="center"/>
    </xf>
    <xf numFmtId="37" fontId="8" fillId="2" borderId="0" xfId="7" applyNumberFormat="1" applyFont="1" applyAlignment="1">
      <alignment horizontal="right" vertical="center"/>
    </xf>
    <xf numFmtId="37" fontId="3" fillId="2" borderId="0" xfId="7" applyNumberFormat="1" applyFont="1" applyAlignment="1">
      <alignment horizontal="right" vertical="center"/>
    </xf>
    <xf numFmtId="0" fontId="8" fillId="2" borderId="0" xfId="7" applyFont="1" applyAlignment="1">
      <alignment vertical="center"/>
    </xf>
    <xf numFmtId="37" fontId="8" fillId="2" borderId="0" xfId="7" applyNumberFormat="1" applyFont="1" applyAlignment="1">
      <alignment vertical="center"/>
    </xf>
    <xf numFmtId="164" fontId="8" fillId="2" borderId="0" xfId="7" applyNumberFormat="1" applyFont="1" applyAlignment="1">
      <alignment vertical="center"/>
    </xf>
    <xf numFmtId="0" fontId="6" fillId="2" borderId="0" xfId="7" applyFont="1" applyAlignment="1">
      <alignment horizontal="right" vertical="center"/>
    </xf>
    <xf numFmtId="0" fontId="10" fillId="2" borderId="0" xfId="7" applyFont="1" applyAlignment="1">
      <alignment vertical="center"/>
    </xf>
    <xf numFmtId="0" fontId="8" fillId="2" borderId="3" xfId="7" applyFont="1" applyBorder="1" applyAlignment="1" applyProtection="1">
      <alignment vertical="center"/>
      <protection locked="0"/>
    </xf>
    <xf numFmtId="42" fontId="8" fillId="2" borderId="0" xfId="7" applyNumberFormat="1" applyFont="1" applyAlignment="1">
      <alignment vertical="center"/>
    </xf>
    <xf numFmtId="37" fontId="7" fillId="2" borderId="0" xfId="7" applyNumberFormat="1" applyFont="1" applyAlignment="1">
      <alignment vertical="center"/>
    </xf>
    <xf numFmtId="0" fontId="8" fillId="2" borderId="0" xfId="7" applyFont="1" applyAlignment="1">
      <alignment horizontal="left" vertical="center" wrapText="1"/>
    </xf>
    <xf numFmtId="37" fontId="12" fillId="2" borderId="0" xfId="4" applyNumberFormat="1" applyFill="1" applyAlignment="1" applyProtection="1">
      <alignment horizontal="right" vertical="center"/>
    </xf>
    <xf numFmtId="37" fontId="8" fillId="2" borderId="0" xfId="7" applyNumberFormat="1" applyFont="1" applyAlignment="1">
      <alignment horizontal="fill" vertical="center" wrapText="1"/>
    </xf>
    <xf numFmtId="37" fontId="8" fillId="2" borderId="3" xfId="7" applyNumberFormat="1" applyFont="1" applyBorder="1" applyAlignment="1" applyProtection="1">
      <alignment horizontal="left" vertical="center"/>
      <protection locked="0"/>
    </xf>
    <xf numFmtId="0" fontId="8" fillId="2" borderId="3" xfId="7" applyFont="1" applyBorder="1" applyAlignment="1" applyProtection="1">
      <alignment horizontal="left" vertical="center"/>
      <protection locked="0"/>
    </xf>
    <xf numFmtId="0" fontId="8" fillId="2" borderId="0" xfId="7" applyFont="1" applyAlignment="1">
      <alignment horizontal="center" vertical="center"/>
    </xf>
    <xf numFmtId="0" fontId="8" fillId="2" borderId="0" xfId="7" applyFont="1" applyAlignment="1">
      <alignment horizontal="left" wrapText="1"/>
    </xf>
    <xf numFmtId="0" fontId="8" fillId="2" borderId="0" xfId="7" applyFont="1" applyAlignment="1">
      <alignment horizontal="left"/>
    </xf>
    <xf numFmtId="0" fontId="8" fillId="2" borderId="0" xfId="7" applyFont="1" applyAlignment="1">
      <alignment vertical="top"/>
    </xf>
    <xf numFmtId="164" fontId="8" fillId="2" borderId="0" xfId="7" applyNumberFormat="1" applyFont="1"/>
    <xf numFmtId="0" fontId="3" fillId="2" borderId="4" xfId="7" applyFont="1" applyBorder="1" applyAlignment="1">
      <alignment horizontal="center" vertical="center"/>
    </xf>
    <xf numFmtId="37" fontId="8" fillId="2" borderId="0" xfId="7" applyNumberFormat="1" applyFont="1"/>
    <xf numFmtId="164" fontId="8" fillId="2" borderId="3" xfId="7" applyNumberFormat="1" applyFont="1" applyBorder="1" applyAlignment="1" applyProtection="1">
      <alignment vertical="center"/>
      <protection locked="0"/>
    </xf>
    <xf numFmtId="164" fontId="8" fillId="2" borderId="5" xfId="7" applyNumberFormat="1" applyFont="1" applyBorder="1" applyAlignment="1">
      <alignment vertical="center"/>
    </xf>
    <xf numFmtId="42" fontId="8" fillId="2" borderId="6" xfId="7" applyNumberFormat="1" applyFont="1" applyBorder="1" applyAlignment="1">
      <alignment vertical="center"/>
    </xf>
    <xf numFmtId="37" fontId="8" fillId="2" borderId="0" xfId="7" applyNumberFormat="1" applyFont="1" applyAlignment="1">
      <alignment horizontal="left" vertical="center" wrapText="1"/>
    </xf>
    <xf numFmtId="37" fontId="3" fillId="2" borderId="0" xfId="7" applyNumberFormat="1" applyFont="1" applyAlignment="1">
      <alignment horizontal="center" vertical="center"/>
    </xf>
    <xf numFmtId="0" fontId="3" fillId="2" borderId="0" xfId="7" applyFont="1" applyAlignment="1">
      <alignment horizontal="fill" vertical="center" wrapText="1"/>
    </xf>
    <xf numFmtId="0" fontId="3" fillId="2" borderId="0" xfId="7" applyFont="1" applyAlignment="1">
      <alignment horizontal="left"/>
    </xf>
    <xf numFmtId="0" fontId="3" fillId="2" borderId="0" xfId="7" applyFont="1" applyAlignment="1">
      <alignment horizontal="right"/>
    </xf>
    <xf numFmtId="37" fontId="3" fillId="2" borderId="0" xfId="7" applyNumberFormat="1" applyFont="1" applyAlignment="1">
      <alignment vertical="center"/>
    </xf>
    <xf numFmtId="167" fontId="8" fillId="2" borderId="3" xfId="7" applyNumberFormat="1" applyFont="1" applyBorder="1" applyAlignment="1" applyProtection="1">
      <alignment horizontal="right" vertical="center"/>
      <protection locked="0"/>
    </xf>
    <xf numFmtId="0" fontId="11" fillId="2" borderId="0" xfId="7" applyFont="1" applyAlignment="1">
      <alignment vertical="center"/>
    </xf>
    <xf numFmtId="37" fontId="8" fillId="2" borderId="5" xfId="7" applyNumberFormat="1" applyFont="1" applyBorder="1" applyProtection="1">
      <protection locked="0"/>
    </xf>
    <xf numFmtId="37" fontId="8" fillId="2" borderId="3" xfId="7" applyNumberFormat="1" applyFont="1" applyBorder="1" applyProtection="1">
      <protection locked="0"/>
    </xf>
    <xf numFmtId="37" fontId="8" fillId="2" borderId="5" xfId="7" applyNumberFormat="1" applyFont="1" applyBorder="1"/>
    <xf numFmtId="37" fontId="8" fillId="2" borderId="3" xfId="7" applyNumberFormat="1" applyFont="1" applyBorder="1" applyAlignment="1" applyProtection="1">
      <alignment vertical="center"/>
      <protection locked="0"/>
    </xf>
    <xf numFmtId="37" fontId="8" fillId="2" borderId="7" xfId="7" applyNumberFormat="1" applyFont="1" applyBorder="1"/>
    <xf numFmtId="0" fontId="8" fillId="2" borderId="0" xfId="7" applyFont="1" applyAlignment="1">
      <alignment horizontal="right" wrapText="1"/>
    </xf>
    <xf numFmtId="0" fontId="8" fillId="2" borderId="0" xfId="7" applyFont="1" applyAlignment="1">
      <alignment horizontal="right" vertical="top" wrapText="1"/>
    </xf>
    <xf numFmtId="37" fontId="8" fillId="2" borderId="3" xfId="7" applyNumberFormat="1" applyFont="1" applyBorder="1" applyAlignment="1" applyProtection="1">
      <alignment horizontal="right" vertical="center"/>
      <protection locked="0"/>
    </xf>
    <xf numFmtId="37" fontId="8" fillId="2" borderId="3" xfId="7" applyNumberFormat="1" applyFont="1" applyBorder="1" applyAlignment="1">
      <alignment horizontal="right" vertical="center"/>
    </xf>
    <xf numFmtId="37" fontId="8" fillId="2" borderId="5" xfId="7" applyNumberFormat="1" applyFont="1" applyBorder="1" applyAlignment="1">
      <alignment horizontal="right" vertical="center"/>
    </xf>
    <xf numFmtId="37" fontId="8" fillId="2" borderId="3" xfId="7" applyNumberFormat="1" applyFont="1" applyBorder="1" applyAlignment="1">
      <alignment vertical="center"/>
    </xf>
    <xf numFmtId="37" fontId="8" fillId="2" borderId="8" xfId="7" applyNumberFormat="1" applyFont="1" applyBorder="1" applyAlignment="1">
      <alignment horizontal="right" vertical="center"/>
    </xf>
    <xf numFmtId="0" fontId="8" fillId="2" borderId="3" xfId="7" applyFont="1" applyBorder="1" applyAlignment="1">
      <alignment vertical="center"/>
    </xf>
    <xf numFmtId="0" fontId="8" fillId="2" borderId="0" xfId="7" applyFont="1" applyAlignment="1">
      <alignment horizontal="left" vertical="top" wrapText="1"/>
    </xf>
    <xf numFmtId="37" fontId="8" fillId="2" borderId="5" xfId="7" applyNumberFormat="1" applyFont="1" applyBorder="1" applyAlignment="1">
      <alignment vertical="center"/>
    </xf>
    <xf numFmtId="37" fontId="8" fillId="2" borderId="9" xfId="7" applyNumberFormat="1" applyFont="1" applyBorder="1" applyAlignment="1">
      <alignment vertical="center"/>
    </xf>
    <xf numFmtId="49" fontId="8" fillId="2" borderId="0" xfId="7" applyNumberFormat="1" applyFont="1" applyAlignment="1">
      <alignment horizontal="right" vertical="top" wrapText="1"/>
    </xf>
    <xf numFmtId="0" fontId="8" fillId="2" borderId="0" xfId="7" applyFont="1" applyAlignment="1">
      <alignment horizontal="center"/>
    </xf>
    <xf numFmtId="1" fontId="8" fillId="2" borderId="0" xfId="7" applyNumberFormat="1" applyFont="1"/>
    <xf numFmtId="0" fontId="8" fillId="2" borderId="3" xfId="7" applyFont="1" applyBorder="1" applyAlignment="1" applyProtection="1">
      <alignment horizontal="center"/>
      <protection locked="0"/>
    </xf>
    <xf numFmtId="0" fontId="7" fillId="2" borderId="0" xfId="7" applyFont="1" applyAlignment="1">
      <alignment horizontal="left" vertical="center"/>
    </xf>
    <xf numFmtId="37" fontId="8" fillId="2" borderId="9" xfId="7" applyNumberFormat="1" applyFont="1" applyBorder="1" applyAlignment="1">
      <alignment horizontal="right" vertical="center"/>
    </xf>
    <xf numFmtId="0" fontId="13" fillId="0" borderId="0" xfId="7" applyFill="1"/>
    <xf numFmtId="0" fontId="5" fillId="0" borderId="0" xfId="7" applyFont="1" applyFill="1" applyAlignment="1">
      <alignment horizontal="centerContinuous"/>
    </xf>
    <xf numFmtId="0" fontId="4" fillId="0" borderId="0" xfId="7" applyFont="1" applyFill="1" applyAlignment="1">
      <alignment horizontal="right"/>
    </xf>
    <xf numFmtId="0" fontId="4" fillId="0" borderId="0" xfId="7" applyFont="1" applyFill="1" applyAlignment="1">
      <alignment horizontal="centerContinuous"/>
    </xf>
    <xf numFmtId="0" fontId="6" fillId="0" borderId="0" xfId="7" applyFont="1" applyFill="1" applyAlignment="1">
      <alignment horizontal="right" vertical="center"/>
    </xf>
    <xf numFmtId="0" fontId="9" fillId="0" borderId="0" xfId="7" applyFont="1" applyFill="1" applyAlignment="1">
      <alignment horizontal="centerContinuous" vertical="center"/>
    </xf>
    <xf numFmtId="0" fontId="14" fillId="0" borderId="0" xfId="7" applyFont="1" applyFill="1" applyAlignment="1">
      <alignment horizontal="centerContinuous" vertical="center"/>
    </xf>
    <xf numFmtId="0" fontId="18" fillId="0" borderId="0" xfId="7" applyFont="1" applyFill="1" applyAlignment="1">
      <alignment horizontal="centerContinuous" vertical="center"/>
    </xf>
    <xf numFmtId="0" fontId="8" fillId="0" borderId="0" xfId="7" applyFont="1" applyFill="1" applyAlignment="1">
      <alignment horizontal="right"/>
    </xf>
    <xf numFmtId="0" fontId="3" fillId="0" borderId="1" xfId="7" applyFont="1" applyFill="1" applyBorder="1" applyAlignment="1">
      <alignment horizontal="center" wrapText="1"/>
    </xf>
    <xf numFmtId="0" fontId="3" fillId="0" borderId="2" xfId="7" applyFont="1" applyFill="1" applyBorder="1" applyAlignment="1">
      <alignment horizontal="center" wrapText="1"/>
    </xf>
    <xf numFmtId="0" fontId="8" fillId="0" borderId="0" xfId="7" applyFont="1" applyFill="1"/>
    <xf numFmtId="0" fontId="3" fillId="2" borderId="9" xfId="7" applyFont="1" applyBorder="1" applyAlignment="1">
      <alignment horizontal="right" vertical="center"/>
    </xf>
    <xf numFmtId="0" fontId="8" fillId="2" borderId="0" xfId="7" applyFont="1" applyAlignment="1">
      <alignment horizontal="left" vertical="center"/>
    </xf>
    <xf numFmtId="168" fontId="23" fillId="0" borderId="0" xfId="0" applyNumberFormat="1" applyFont="1"/>
    <xf numFmtId="168" fontId="24" fillId="0" borderId="0" xfId="0" applyNumberFormat="1" applyFont="1" applyAlignment="1">
      <alignment horizontal="center"/>
    </xf>
    <xf numFmtId="168" fontId="24" fillId="0" borderId="0" xfId="0" applyNumberFormat="1" applyFont="1"/>
    <xf numFmtId="0" fontId="16" fillId="0" borderId="0" xfId="0" applyFont="1" applyAlignment="1">
      <alignment horizontal="center" vertical="center"/>
    </xf>
    <xf numFmtId="0" fontId="3" fillId="0" borderId="0" xfId="7" applyFont="1" applyFill="1" applyAlignment="1">
      <alignment horizontal="center" wrapText="1"/>
    </xf>
    <xf numFmtId="0" fontId="3" fillId="0" borderId="0" xfId="7" applyFont="1" applyFill="1" applyAlignment="1">
      <alignment horizontal="centerContinuous"/>
    </xf>
    <xf numFmtId="37" fontId="8" fillId="2" borderId="0" xfId="7" applyNumberFormat="1" applyFont="1" applyAlignment="1">
      <alignment horizontal="center" vertical="center"/>
    </xf>
    <xf numFmtId="0" fontId="0" fillId="0" borderId="0" xfId="0" applyAlignment="1">
      <alignment wrapText="1"/>
    </xf>
    <xf numFmtId="168" fontId="9" fillId="0" borderId="0" xfId="0" applyNumberFormat="1" applyFont="1"/>
    <xf numFmtId="168" fontId="27" fillId="0" borderId="0" xfId="0" applyNumberFormat="1" applyFont="1" applyAlignment="1">
      <alignment horizontal="center"/>
    </xf>
    <xf numFmtId="0" fontId="9" fillId="0" borderId="0" xfId="0" applyFont="1" applyAlignment="1">
      <alignment horizontal="justify" vertical="top"/>
    </xf>
    <xf numFmtId="168" fontId="27" fillId="0" borderId="0" xfId="0" applyNumberFormat="1" applyFont="1"/>
    <xf numFmtId="0" fontId="7" fillId="0" borderId="0" xfId="0" applyFont="1"/>
    <xf numFmtId="0" fontId="2" fillId="0" borderId="0" xfId="0" applyFont="1" applyAlignment="1">
      <alignment horizontal="center" vertical="center"/>
    </xf>
    <xf numFmtId="0" fontId="22" fillId="0" borderId="0" xfId="0" applyFont="1"/>
    <xf numFmtId="0" fontId="25" fillId="0" borderId="0" xfId="0" applyFont="1"/>
    <xf numFmtId="37" fontId="8" fillId="0" borderId="15" xfId="7" applyNumberFormat="1" applyFont="1" applyFill="1" applyBorder="1" applyAlignment="1" applyProtection="1">
      <alignment horizontal="left" vertical="center"/>
      <protection locked="0"/>
    </xf>
    <xf numFmtId="169" fontId="3" fillId="2" borderId="1" xfId="7" applyNumberFormat="1" applyFont="1" applyBorder="1" applyAlignment="1">
      <alignment horizontal="center" vertical="center"/>
    </xf>
    <xf numFmtId="169" fontId="3" fillId="2" borderId="2" xfId="7" applyNumberFormat="1" applyFont="1" applyBorder="1" applyAlignment="1">
      <alignment horizontal="center" vertical="center"/>
    </xf>
    <xf numFmtId="0" fontId="27" fillId="6" borderId="0" xfId="0" applyFont="1" applyFill="1" applyAlignment="1" applyProtection="1">
      <alignment horizontal="center" vertical="center"/>
      <protection locked="0"/>
    </xf>
    <xf numFmtId="37" fontId="8" fillId="2" borderId="0" xfId="2" applyNumberFormat="1" applyFont="1" applyFill="1" applyAlignment="1">
      <alignment horizontal="right" vertical="center"/>
    </xf>
    <xf numFmtId="0" fontId="7" fillId="2" borderId="0" xfId="8" applyFont="1"/>
    <xf numFmtId="0" fontId="3" fillId="2" borderId="0" xfId="8" applyFont="1" applyAlignment="1">
      <alignment horizontal="centerContinuous"/>
    </xf>
    <xf numFmtId="0" fontId="8" fillId="2" borderId="0" xfId="8" applyFont="1" applyAlignment="1">
      <alignment horizontal="right"/>
    </xf>
    <xf numFmtId="0" fontId="8" fillId="0" borderId="0" xfId="8" applyFont="1" applyFill="1" applyAlignment="1">
      <alignment horizontal="right"/>
    </xf>
    <xf numFmtId="0" fontId="3" fillId="0" borderId="1" xfId="8" applyFont="1" applyFill="1" applyBorder="1" applyAlignment="1">
      <alignment horizontal="center" wrapText="1"/>
    </xf>
    <xf numFmtId="0" fontId="3" fillId="0" borderId="2" xfId="8" applyFont="1" applyFill="1" applyBorder="1" applyAlignment="1">
      <alignment horizontal="center" wrapText="1"/>
    </xf>
    <xf numFmtId="0" fontId="8" fillId="2" borderId="0" xfId="8" applyFont="1" applyAlignment="1">
      <alignment vertical="center"/>
    </xf>
    <xf numFmtId="0" fontId="8" fillId="2" borderId="0" xfId="8" applyFont="1" applyAlignment="1">
      <alignment horizontal="right" vertical="center"/>
    </xf>
    <xf numFmtId="0" fontId="3" fillId="2" borderId="0" xfId="8" applyFont="1" applyAlignment="1">
      <alignment vertical="center"/>
    </xf>
    <xf numFmtId="37" fontId="8" fillId="2" borderId="0" xfId="8" applyNumberFormat="1" applyFont="1" applyAlignment="1">
      <alignment horizontal="right" vertical="center"/>
    </xf>
    <xf numFmtId="37" fontId="8" fillId="2" borderId="3" xfId="8" applyNumberFormat="1" applyFont="1" applyBorder="1" applyAlignment="1" applyProtection="1">
      <alignment horizontal="right" vertical="center"/>
      <protection locked="0"/>
    </xf>
    <xf numFmtId="37" fontId="8" fillId="2" borderId="3" xfId="2" applyNumberFormat="1" applyFont="1" applyFill="1" applyBorder="1" applyAlignment="1">
      <alignment horizontal="right" vertical="center"/>
    </xf>
    <xf numFmtId="0" fontId="8" fillId="2" borderId="3" xfId="8" applyFont="1" applyBorder="1" applyAlignment="1" applyProtection="1">
      <alignment horizontal="left" vertical="center"/>
      <protection locked="0"/>
    </xf>
    <xf numFmtId="37" fontId="8" fillId="2" borderId="3" xfId="8" applyNumberFormat="1" applyFont="1" applyBorder="1" applyAlignment="1">
      <alignment horizontal="right" vertical="center"/>
    </xf>
    <xf numFmtId="0" fontId="3" fillId="2" borderId="0" xfId="8" applyFont="1" applyAlignment="1">
      <alignment horizontal="right" vertical="center"/>
    </xf>
    <xf numFmtId="167" fontId="8" fillId="2" borderId="3" xfId="8" applyNumberFormat="1" applyFont="1" applyBorder="1" applyAlignment="1" applyProtection="1">
      <alignment horizontal="right" vertical="center"/>
      <protection locked="0"/>
    </xf>
    <xf numFmtId="0" fontId="8" fillId="2" borderId="0" xfId="8" applyFont="1" applyAlignment="1">
      <alignment horizontal="left" vertical="center"/>
    </xf>
    <xf numFmtId="37" fontId="8" fillId="2" borderId="5" xfId="8" applyNumberFormat="1" applyFont="1" applyBorder="1" applyAlignment="1">
      <alignment horizontal="right" vertical="center"/>
    </xf>
    <xf numFmtId="0" fontId="22" fillId="0" borderId="0" xfId="0" applyFont="1" applyAlignment="1" applyProtection="1">
      <alignment wrapText="1"/>
      <protection locked="0"/>
    </xf>
    <xf numFmtId="0" fontId="31" fillId="0" borderId="0" xfId="0" applyFont="1"/>
    <xf numFmtId="0" fontId="0" fillId="0" borderId="0" xfId="0" applyAlignment="1">
      <alignment vertical="center"/>
    </xf>
    <xf numFmtId="49" fontId="0" fillId="0" borderId="0" xfId="0" applyNumberForma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0" borderId="10" xfId="0" applyFont="1" applyBorder="1" applyAlignment="1">
      <alignment horizontal="center" wrapText="1"/>
    </xf>
    <xf numFmtId="0" fontId="34" fillId="7" borderId="17" xfId="0" applyFont="1" applyFill="1" applyBorder="1" applyAlignment="1">
      <alignment horizontal="center"/>
    </xf>
    <xf numFmtId="0" fontId="2" fillId="0" borderId="18" xfId="0" applyFont="1" applyBorder="1" applyAlignment="1">
      <alignment horizontal="center" wrapText="1"/>
    </xf>
    <xf numFmtId="38" fontId="2" fillId="0" borderId="19" xfId="2" applyNumberFormat="1" applyFont="1" applyBorder="1"/>
    <xf numFmtId="0" fontId="2" fillId="0" borderId="0" xfId="0" applyFont="1"/>
    <xf numFmtId="0" fontId="2" fillId="0" borderId="20" xfId="0" applyFont="1" applyBorder="1" applyAlignment="1">
      <alignment horizontal="center" wrapText="1"/>
    </xf>
    <xf numFmtId="0" fontId="34" fillId="0" borderId="0" xfId="0" applyFont="1" applyAlignment="1">
      <alignment horizontal="center" wrapText="1"/>
    </xf>
    <xf numFmtId="38" fontId="2" fillId="0" borderId="21" xfId="0" applyNumberFormat="1" applyFont="1" applyBorder="1"/>
    <xf numFmtId="38" fontId="2" fillId="0" borderId="22" xfId="0" applyNumberFormat="1" applyFont="1" applyBorder="1"/>
    <xf numFmtId="0" fontId="2" fillId="0" borderId="0" xfId="0" applyFont="1" applyAlignment="1">
      <alignment vertical="center"/>
    </xf>
    <xf numFmtId="0" fontId="34" fillId="0" borderId="0" xfId="0" applyFont="1" applyAlignment="1">
      <alignment horizontal="center"/>
    </xf>
    <xf numFmtId="38" fontId="2" fillId="0" borderId="19" xfId="3" applyNumberFormat="1" applyFont="1" applyFill="1" applyBorder="1"/>
    <xf numFmtId="38" fontId="2" fillId="0" borderId="14" xfId="5" applyNumberFormat="1" applyFont="1" applyFill="1" applyProtection="1">
      <protection locked="0"/>
    </xf>
    <xf numFmtId="38" fontId="2" fillId="0" borderId="23" xfId="3" applyNumberFormat="1" applyFont="1" applyFill="1" applyBorder="1"/>
    <xf numFmtId="37" fontId="2" fillId="0" borderId="0" xfId="0" applyNumberFormat="1" applyFont="1" applyAlignment="1">
      <alignment vertical="center"/>
    </xf>
    <xf numFmtId="38" fontId="2" fillId="0" borderId="23" xfId="1" applyNumberFormat="1" applyFont="1" applyFill="1" applyBorder="1"/>
    <xf numFmtId="38" fontId="2" fillId="0" borderId="23" xfId="2" applyNumberFormat="1" applyFont="1" applyBorder="1"/>
    <xf numFmtId="0" fontId="35" fillId="0" borderId="0" xfId="0" applyFont="1" applyAlignment="1">
      <alignment vertical="center"/>
    </xf>
    <xf numFmtId="0" fontId="35" fillId="0" borderId="0" xfId="0" applyFont="1" applyAlignment="1">
      <alignment horizontal="center" vertical="center"/>
    </xf>
    <xf numFmtId="37" fontId="7" fillId="0" borderId="0" xfId="0" applyNumberFormat="1" applyFont="1" applyAlignment="1">
      <alignment vertical="center"/>
    </xf>
    <xf numFmtId="0" fontId="7" fillId="0" borderId="0" xfId="0" applyFont="1" applyAlignment="1">
      <alignment vertical="center"/>
    </xf>
    <xf numFmtId="0" fontId="34" fillId="0" borderId="25" xfId="0" applyFont="1" applyBorder="1" applyAlignment="1">
      <alignment horizontal="left" vertical="center"/>
    </xf>
    <xf numFmtId="0" fontId="34" fillId="0" borderId="25" xfId="0" applyFont="1" applyBorder="1" applyAlignment="1">
      <alignment vertical="center"/>
    </xf>
    <xf numFmtId="0" fontId="34" fillId="0" borderId="25" xfId="0" applyFont="1" applyBorder="1" applyAlignment="1">
      <alignment horizontal="center" vertical="center"/>
    </xf>
    <xf numFmtId="37" fontId="35" fillId="0" borderId="0" xfId="0" applyNumberFormat="1" applyFont="1" applyAlignment="1">
      <alignment vertical="center"/>
    </xf>
    <xf numFmtId="37" fontId="34" fillId="0" borderId="0" xfId="0" applyNumberFormat="1" applyFont="1" applyAlignment="1">
      <alignment vertical="center"/>
    </xf>
    <xf numFmtId="0" fontId="34" fillId="0" borderId="0" xfId="0" applyFont="1" applyAlignment="1">
      <alignment vertical="center"/>
    </xf>
    <xf numFmtId="165" fontId="34" fillId="0" borderId="16" xfId="0" applyNumberFormat="1" applyFont="1" applyBorder="1"/>
    <xf numFmtId="165" fontId="34" fillId="0" borderId="26" xfId="0" applyNumberFormat="1" applyFont="1" applyBorder="1"/>
    <xf numFmtId="166" fontId="34" fillId="0" borderId="27" xfId="0" applyNumberFormat="1" applyFont="1" applyBorder="1" applyProtection="1">
      <protection locked="0"/>
    </xf>
    <xf numFmtId="166" fontId="34" fillId="0" borderId="28" xfId="0" applyNumberFormat="1" applyFont="1" applyBorder="1" applyProtection="1">
      <protection locked="0"/>
    </xf>
    <xf numFmtId="166" fontId="34" fillId="0" borderId="24" xfId="0" applyNumberFormat="1" applyFont="1" applyBorder="1"/>
    <xf numFmtId="166" fontId="34" fillId="0" borderId="29" xfId="0" applyNumberFormat="1" applyFont="1" applyBorder="1"/>
    <xf numFmtId="166" fontId="34" fillId="0" borderId="24" xfId="0" applyNumberFormat="1" applyFont="1" applyBorder="1" applyProtection="1">
      <protection locked="0"/>
    </xf>
    <xf numFmtId="166" fontId="34" fillId="0" borderId="29" xfId="0" applyNumberFormat="1" applyFont="1" applyBorder="1" applyProtection="1">
      <protection locked="0"/>
    </xf>
    <xf numFmtId="165" fontId="34" fillId="0" borderId="30" xfId="0" applyNumberFormat="1" applyFont="1" applyBorder="1"/>
    <xf numFmtId="165" fontId="34" fillId="0" borderId="31" xfId="0" applyNumberFormat="1" applyFont="1" applyBorder="1"/>
    <xf numFmtId="165" fontId="34" fillId="0" borderId="32" xfId="0" applyNumberFormat="1" applyFont="1" applyBorder="1" applyProtection="1">
      <protection locked="0"/>
    </xf>
    <xf numFmtId="165" fontId="34" fillId="0" borderId="33" xfId="0" applyNumberFormat="1" applyFont="1" applyBorder="1" applyProtection="1">
      <protection locked="0"/>
    </xf>
    <xf numFmtId="49" fontId="22" fillId="0" borderId="0" xfId="0" applyNumberFormat="1" applyFont="1" applyAlignment="1">
      <alignment horizontal="center" vertical="top"/>
    </xf>
    <xf numFmtId="49" fontId="0" fillId="0" borderId="0" xfId="0" applyNumberFormat="1" applyAlignment="1">
      <alignment horizontal="center"/>
    </xf>
    <xf numFmtId="0" fontId="7" fillId="0" borderId="0" xfId="0" applyFont="1" applyAlignment="1">
      <alignment horizontal="center"/>
    </xf>
    <xf numFmtId="0" fontId="0" fillId="0" borderId="0" xfId="0" applyAlignment="1">
      <alignment horizontal="center"/>
    </xf>
    <xf numFmtId="38" fontId="2" fillId="0" borderId="19" xfId="1" applyNumberFormat="1" applyFont="1" applyFill="1" applyBorder="1"/>
    <xf numFmtId="38" fontId="2" fillId="0" borderId="35" xfId="0" applyNumberFormat="1" applyFont="1" applyBorder="1"/>
    <xf numFmtId="49" fontId="25" fillId="0" borderId="0" xfId="0" applyNumberFormat="1" applyFont="1" applyAlignment="1">
      <alignment horizontal="center" vertical="center"/>
    </xf>
    <xf numFmtId="49" fontId="25" fillId="0" borderId="0" xfId="0" applyNumberFormat="1" applyFont="1" applyAlignment="1">
      <alignment horizontal="center" vertical="top"/>
    </xf>
    <xf numFmtId="0" fontId="32" fillId="0" borderId="0" xfId="0" applyFont="1" applyAlignment="1">
      <alignment vertical="center"/>
    </xf>
    <xf numFmtId="38" fontId="2" fillId="0" borderId="23" xfId="0" applyNumberFormat="1" applyFont="1" applyBorder="1" applyProtection="1">
      <protection locked="0"/>
    </xf>
    <xf numFmtId="38" fontId="2" fillId="0" borderId="19" xfId="0" applyNumberFormat="1" applyFont="1" applyBorder="1" applyProtection="1">
      <protection locked="0"/>
    </xf>
    <xf numFmtId="49" fontId="2" fillId="0" borderId="37" xfId="0" applyNumberFormat="1" applyFont="1" applyBorder="1" applyAlignment="1">
      <alignment horizontal="center"/>
    </xf>
    <xf numFmtId="49" fontId="2" fillId="0" borderId="39" xfId="0" applyNumberFormat="1" applyFont="1" applyBorder="1" applyAlignment="1">
      <alignment horizontal="center"/>
    </xf>
    <xf numFmtId="0" fontId="35" fillId="0" borderId="38" xfId="0" applyFont="1" applyBorder="1" applyAlignment="1">
      <alignment vertical="center"/>
    </xf>
    <xf numFmtId="44" fontId="8" fillId="2" borderId="0" xfId="9" applyFont="1" applyFill="1" applyAlignment="1">
      <alignment vertical="center"/>
    </xf>
    <xf numFmtId="168" fontId="27" fillId="6" borderId="40" xfId="0" applyNumberFormat="1" applyFont="1" applyFill="1" applyBorder="1" applyAlignment="1" applyProtection="1">
      <alignment horizontal="center"/>
      <protection locked="0"/>
    </xf>
    <xf numFmtId="38" fontId="2" fillId="0" borderId="11" xfId="5" applyNumberFormat="1" applyFont="1" applyFill="1" applyBorder="1" applyProtection="1">
      <protection locked="0"/>
    </xf>
    <xf numFmtId="38" fontId="2" fillId="0" borderId="0" xfId="5" applyNumberFormat="1" applyFont="1" applyFill="1" applyBorder="1" applyProtection="1">
      <protection locked="0"/>
    </xf>
    <xf numFmtId="38" fontId="2" fillId="0" borderId="36" xfId="0" applyNumberFormat="1" applyFont="1" applyBorder="1" applyProtection="1">
      <protection locked="0"/>
    </xf>
    <xf numFmtId="38" fontId="2" fillId="0" borderId="23" xfId="1" applyNumberFormat="1" applyFont="1" applyFill="1" applyBorder="1" applyProtection="1">
      <protection locked="0"/>
    </xf>
    <xf numFmtId="38" fontId="2" fillId="0" borderId="34" xfId="2" applyNumberFormat="1" applyFont="1" applyBorder="1"/>
    <xf numFmtId="165" fontId="34" fillId="0" borderId="0" xfId="0" applyNumberFormat="1" applyFont="1"/>
    <xf numFmtId="49" fontId="25" fillId="0" borderId="42" xfId="0" applyNumberFormat="1" applyFont="1" applyBorder="1" applyAlignment="1" applyProtection="1">
      <alignment horizontal="center" vertical="center"/>
      <protection locked="0"/>
    </xf>
    <xf numFmtId="0" fontId="34" fillId="9" borderId="23" xfId="0" applyFont="1" applyFill="1" applyBorder="1" applyAlignment="1">
      <alignment horizontal="center" wrapText="1"/>
    </xf>
    <xf numFmtId="0" fontId="34" fillId="9" borderId="44" xfId="0" applyFont="1" applyFill="1" applyBorder="1" applyAlignment="1">
      <alignment horizontal="center" wrapText="1"/>
    </xf>
    <xf numFmtId="0" fontId="34" fillId="0" borderId="10" xfId="0" applyFont="1" applyBorder="1" applyAlignment="1">
      <alignment horizontal="center"/>
    </xf>
    <xf numFmtId="49" fontId="38" fillId="0" borderId="0" xfId="4" applyNumberFormat="1" applyFont="1" applyAlignment="1" applyProtection="1">
      <alignment horizontal="center"/>
    </xf>
    <xf numFmtId="0" fontId="2" fillId="10" borderId="0" xfId="4" applyFont="1" applyFill="1" applyAlignment="1" applyProtection="1">
      <alignment horizontal="center" wrapText="1"/>
    </xf>
    <xf numFmtId="0" fontId="2" fillId="10" borderId="2" xfId="4" applyFont="1" applyFill="1" applyBorder="1" applyAlignment="1" applyProtection="1">
      <alignment horizontal="center" vertical="center"/>
    </xf>
    <xf numFmtId="0" fontId="12" fillId="0" borderId="0" xfId="4" applyAlignment="1" applyProtection="1"/>
    <xf numFmtId="0" fontId="34" fillId="9" borderId="47" xfId="0" applyFont="1" applyFill="1" applyBorder="1" applyAlignment="1">
      <alignment horizontal="center" wrapText="1"/>
    </xf>
    <xf numFmtId="0" fontId="2" fillId="0" borderId="50" xfId="0" applyFont="1" applyBorder="1" applyAlignment="1">
      <alignment horizontal="center" wrapText="1"/>
    </xf>
    <xf numFmtId="0" fontId="34" fillId="9" borderId="29" xfId="0" applyFont="1" applyFill="1" applyBorder="1" applyAlignment="1">
      <alignment horizontal="center" wrapText="1"/>
    </xf>
    <xf numFmtId="0" fontId="34" fillId="0" borderId="39" xfId="0" applyFont="1" applyBorder="1" applyAlignment="1">
      <alignment horizontal="center" wrapText="1"/>
    </xf>
    <xf numFmtId="0" fontId="34" fillId="0" borderId="50" xfId="0" applyFont="1" applyBorder="1" applyAlignment="1">
      <alignment horizontal="center" wrapText="1"/>
    </xf>
    <xf numFmtId="0" fontId="34" fillId="9" borderId="20" xfId="0" applyFont="1" applyFill="1" applyBorder="1" applyAlignment="1">
      <alignment horizontal="center" wrapText="1"/>
    </xf>
    <xf numFmtId="0" fontId="34" fillId="0" borderId="51" xfId="0" applyFont="1" applyBorder="1" applyAlignment="1">
      <alignment horizontal="center"/>
    </xf>
    <xf numFmtId="38" fontId="2" fillId="0" borderId="52" xfId="2" applyNumberFormat="1" applyFont="1" applyBorder="1"/>
    <xf numFmtId="38" fontId="2" fillId="0" borderId="48" xfId="0" applyNumberFormat="1" applyFont="1" applyBorder="1"/>
    <xf numFmtId="38" fontId="2" fillId="0" borderId="12" xfId="5" applyNumberFormat="1" applyFont="1" applyFill="1" applyBorder="1" applyProtection="1">
      <protection locked="0"/>
    </xf>
    <xf numFmtId="38" fontId="2" fillId="0" borderId="52" xfId="3" applyNumberFormat="1" applyFont="1" applyFill="1" applyBorder="1"/>
    <xf numFmtId="38" fontId="2" fillId="0" borderId="47" xfId="3" applyNumberFormat="1" applyFont="1" applyFill="1" applyBorder="1"/>
    <xf numFmtId="38" fontId="2" fillId="0" borderId="47" xfId="1" applyNumberFormat="1" applyFont="1" applyFill="1" applyBorder="1"/>
    <xf numFmtId="38" fontId="2" fillId="0" borderId="47" xfId="1" applyNumberFormat="1" applyFont="1" applyFill="1" applyBorder="1" applyProtection="1">
      <protection locked="0"/>
    </xf>
    <xf numFmtId="38" fontId="2" fillId="0" borderId="47" xfId="2" applyNumberFormat="1" applyFont="1" applyBorder="1"/>
    <xf numFmtId="0" fontId="32" fillId="7" borderId="11" xfId="0" applyFont="1" applyFill="1" applyBorder="1" applyAlignment="1">
      <alignment horizontal="center" vertical="center" textRotation="255"/>
    </xf>
    <xf numFmtId="0" fontId="39" fillId="0" borderId="0" xfId="0" applyFont="1" applyAlignment="1">
      <alignment horizontal="center" vertical="center"/>
    </xf>
    <xf numFmtId="0" fontId="40" fillId="10" borderId="0" xfId="0" applyFont="1" applyFill="1" applyAlignment="1">
      <alignment vertical="center"/>
    </xf>
    <xf numFmtId="0" fontId="34" fillId="0" borderId="12" xfId="0" applyFont="1" applyBorder="1" applyAlignment="1">
      <alignment horizontal="left" wrapText="1"/>
    </xf>
    <xf numFmtId="0" fontId="40" fillId="10" borderId="11" xfId="0" applyFont="1" applyFill="1" applyBorder="1" applyAlignment="1">
      <alignment vertical="center"/>
    </xf>
    <xf numFmtId="0" fontId="39" fillId="10" borderId="0" xfId="7" applyFont="1" applyFill="1" applyAlignment="1">
      <alignment horizontal="left" vertical="top"/>
    </xf>
    <xf numFmtId="0" fontId="40" fillId="10" borderId="0" xfId="4" applyFont="1" applyFill="1" applyAlignment="1" applyProtection="1">
      <alignment horizontal="center" wrapText="1"/>
    </xf>
    <xf numFmtId="0" fontId="2" fillId="8" borderId="40" xfId="4" applyFont="1" applyFill="1" applyBorder="1" applyAlignment="1" applyProtection="1">
      <alignment horizontal="center" wrapText="1"/>
    </xf>
    <xf numFmtId="0" fontId="10" fillId="8" borderId="40" xfId="7" applyFont="1" applyFill="1" applyBorder="1" applyAlignment="1">
      <alignment vertical="center"/>
    </xf>
    <xf numFmtId="0" fontId="40" fillId="10" borderId="2" xfId="4" applyFont="1" applyFill="1" applyBorder="1" applyAlignment="1" applyProtection="1">
      <alignment horizontal="center" vertical="center"/>
    </xf>
    <xf numFmtId="0" fontId="40" fillId="10" borderId="40" xfId="4" applyFont="1" applyFill="1" applyBorder="1" applyAlignment="1" applyProtection="1">
      <alignment horizontal="center" wrapText="1"/>
    </xf>
    <xf numFmtId="0" fontId="42" fillId="0" borderId="0" xfId="0" applyFont="1"/>
    <xf numFmtId="0" fontId="42" fillId="0" borderId="0" xfId="0" applyFont="1" applyAlignment="1">
      <alignment wrapText="1"/>
    </xf>
    <xf numFmtId="0" fontId="42" fillId="0" borderId="0" xfId="0" applyFont="1" applyAlignment="1">
      <alignment horizontal="center" vertical="center"/>
    </xf>
    <xf numFmtId="0" fontId="42" fillId="0" borderId="0" xfId="0" applyFont="1" applyAlignment="1">
      <alignment horizontal="center" vertical="center" wrapText="1"/>
    </xf>
    <xf numFmtId="0" fontId="36" fillId="0" borderId="0" xfId="0" applyFont="1" applyAlignment="1">
      <alignment horizontal="justify" wrapText="1"/>
    </xf>
    <xf numFmtId="0" fontId="42" fillId="0" borderId="0" xfId="0" applyFont="1" applyAlignment="1">
      <alignment vertical="center" wrapText="1"/>
    </xf>
    <xf numFmtId="0" fontId="34" fillId="9" borderId="58" xfId="0" applyFont="1" applyFill="1" applyBorder="1" applyAlignment="1">
      <alignment horizontal="center" wrapText="1"/>
    </xf>
    <xf numFmtId="0" fontId="39" fillId="10" borderId="0" xfId="7" applyFont="1" applyFill="1" applyAlignment="1">
      <alignment horizontal="left"/>
    </xf>
    <xf numFmtId="0" fontId="41" fillId="0" borderId="50" xfId="0" applyFont="1" applyBorder="1" applyAlignment="1">
      <alignment horizontal="center" vertical="center" wrapText="1"/>
    </xf>
    <xf numFmtId="0" fontId="9" fillId="0" borderId="0" xfId="0" applyFont="1"/>
    <xf numFmtId="0" fontId="41" fillId="0" borderId="11" xfId="0" applyFont="1" applyBorder="1" applyAlignment="1">
      <alignment horizontal="center" vertical="center"/>
    </xf>
    <xf numFmtId="0" fontId="41" fillId="0" borderId="11" xfId="0" applyFont="1" applyBorder="1" applyAlignment="1">
      <alignment horizontal="center" vertical="center" wrapText="1"/>
    </xf>
    <xf numFmtId="0" fontId="42" fillId="0" borderId="57" xfId="0" applyFont="1" applyBorder="1" applyAlignment="1">
      <alignment vertical="center" wrapText="1"/>
    </xf>
    <xf numFmtId="0" fontId="42" fillId="0" borderId="54" xfId="0" applyFont="1" applyBorder="1" applyAlignment="1">
      <alignment horizontal="justify" vertical="center" wrapText="1"/>
    </xf>
    <xf numFmtId="0" fontId="42" fillId="0" borderId="56" xfId="0" applyFont="1" applyBorder="1" applyAlignment="1">
      <alignment horizontal="justify" vertical="center" wrapText="1"/>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0" fontId="42" fillId="0" borderId="11" xfId="0" applyFont="1" applyBorder="1" applyAlignment="1">
      <alignment horizontal="justify" vertical="center" wrapText="1"/>
    </xf>
    <xf numFmtId="0" fontId="42" fillId="0" borderId="55" xfId="0" applyFont="1" applyBorder="1" applyAlignment="1">
      <alignment horizontal="justify" vertical="center" wrapText="1"/>
    </xf>
    <xf numFmtId="0" fontId="8" fillId="2" borderId="0" xfId="7" applyFont="1"/>
    <xf numFmtId="0" fontId="42" fillId="0" borderId="0" xfId="0" applyFont="1" applyBorder="1"/>
    <xf numFmtId="0" fontId="47" fillId="0" borderId="0" xfId="4" applyFont="1" applyFill="1" applyBorder="1" applyAlignment="1" applyProtection="1">
      <alignment horizontal="center" vertical="center" wrapText="1"/>
    </xf>
    <xf numFmtId="0" fontId="50" fillId="0" borderId="0" xfId="4" applyFont="1" applyFill="1" applyBorder="1" applyAlignment="1" applyProtection="1">
      <alignment horizontal="center" vertical="center" wrapText="1"/>
    </xf>
    <xf numFmtId="0" fontId="47" fillId="0" borderId="0" xfId="4" applyFont="1" applyAlignment="1" applyProtection="1">
      <alignment horizontal="center" vertical="center" wrapText="1"/>
    </xf>
    <xf numFmtId="0" fontId="42" fillId="0" borderId="0" xfId="0" applyFont="1" applyAlignment="1">
      <alignment horizontal="center"/>
    </xf>
    <xf numFmtId="0" fontId="46" fillId="0" borderId="0" xfId="4" applyFont="1" applyAlignment="1" applyProtection="1">
      <alignment horizontal="center"/>
    </xf>
    <xf numFmtId="0" fontId="46" fillId="0" borderId="0" xfId="4" applyFont="1" applyAlignment="1" applyProtection="1">
      <alignment horizontal="center" vertical="center" wrapText="1"/>
    </xf>
    <xf numFmtId="0" fontId="39" fillId="0" borderId="0" xfId="7" applyFont="1" applyFill="1" applyAlignment="1">
      <alignment horizontal="left"/>
    </xf>
    <xf numFmtId="0" fontId="42" fillId="0" borderId="11" xfId="0" applyFont="1" applyFill="1" applyBorder="1" applyAlignment="1">
      <alignment horizontal="center" vertical="center"/>
    </xf>
    <xf numFmtId="0" fontId="42" fillId="0" borderId="11" xfId="0" applyFont="1" applyFill="1" applyBorder="1" applyAlignment="1">
      <alignment horizontal="center" vertical="center" wrapText="1"/>
    </xf>
    <xf numFmtId="0" fontId="42" fillId="0" borderId="11" xfId="0" applyFont="1" applyFill="1" applyBorder="1" applyAlignment="1">
      <alignment horizontal="justify" vertical="center" wrapText="1"/>
    </xf>
    <xf numFmtId="0" fontId="42" fillId="0" borderId="53" xfId="0" applyFont="1" applyFill="1" applyBorder="1" applyAlignment="1">
      <alignment horizontal="justify" vertical="center" wrapText="1"/>
    </xf>
    <xf numFmtId="0" fontId="42" fillId="0" borderId="55" xfId="0" applyFont="1" applyFill="1" applyBorder="1" applyAlignment="1">
      <alignment horizontal="justify" vertical="center" wrapText="1"/>
    </xf>
    <xf numFmtId="0" fontId="2" fillId="0" borderId="45" xfId="0" applyFont="1" applyFill="1" applyBorder="1" applyAlignment="1">
      <alignment horizontal="center" wrapText="1"/>
    </xf>
    <xf numFmtId="0" fontId="34" fillId="0" borderId="12" xfId="0" applyFont="1" applyFill="1" applyBorder="1" applyAlignment="1">
      <alignment horizontal="left" wrapText="1"/>
    </xf>
    <xf numFmtId="0" fontId="34" fillId="0" borderId="43" xfId="0" applyFont="1" applyFill="1" applyBorder="1" applyAlignment="1">
      <alignment horizontal="center" wrapText="1"/>
    </xf>
    <xf numFmtId="0" fontId="34" fillId="0" borderId="46" xfId="0" applyFont="1" applyFill="1" applyBorder="1" applyAlignment="1" applyProtection="1">
      <alignment horizontal="left" wrapText="1"/>
      <protection locked="0"/>
    </xf>
    <xf numFmtId="0" fontId="2" fillId="0" borderId="46" xfId="0" applyFont="1" applyFill="1" applyBorder="1" applyAlignment="1" applyProtection="1">
      <alignment horizontal="left"/>
      <protection locked="0"/>
    </xf>
    <xf numFmtId="38" fontId="2" fillId="0" borderId="52" xfId="3" applyNumberFormat="1" applyFont="1" applyFill="1" applyBorder="1" applyProtection="1">
      <protection locked="0"/>
    </xf>
    <xf numFmtId="0" fontId="11" fillId="0" borderId="0" xfId="0" applyFont="1" applyAlignment="1">
      <alignment vertical="center"/>
    </xf>
    <xf numFmtId="0" fontId="25" fillId="0" borderId="0" xfId="0" applyFont="1" applyAlignment="1">
      <alignment vertical="center"/>
    </xf>
    <xf numFmtId="0" fontId="36" fillId="0" borderId="0" xfId="0" applyFont="1" applyAlignment="1">
      <alignment horizontal="justify" wrapText="1"/>
    </xf>
    <xf numFmtId="168" fontId="27" fillId="0" borderId="0" xfId="0" applyNumberFormat="1" applyFont="1" applyAlignment="1">
      <alignment horizontal="center"/>
    </xf>
    <xf numFmtId="168" fontId="9" fillId="0" borderId="0" xfId="0" applyNumberFormat="1" applyFont="1"/>
    <xf numFmtId="0" fontId="0" fillId="0" borderId="0" xfId="0"/>
    <xf numFmtId="49" fontId="43" fillId="10" borderId="0" xfId="4" applyNumberFormat="1" applyFont="1" applyFill="1" applyAlignment="1" applyProtection="1">
      <alignment horizontal="left" vertical="center"/>
    </xf>
    <xf numFmtId="0" fontId="27" fillId="0" borderId="0" xfId="0" applyFont="1" applyAlignment="1">
      <alignment horizontal="center" vertical="center"/>
    </xf>
    <xf numFmtId="0" fontId="27" fillId="8" borderId="0" xfId="0" applyFont="1" applyFill="1" applyAlignment="1">
      <alignment horizontal="center" vertical="center"/>
    </xf>
    <xf numFmtId="0" fontId="48" fillId="0" borderId="0" xfId="4" applyFont="1" applyAlignment="1" applyProtection="1">
      <alignment horizontal="left" vertical="center" indent="4"/>
    </xf>
    <xf numFmtId="0" fontId="2" fillId="0" borderId="0" xfId="0" applyFont="1" applyAlignment="1">
      <alignment horizontal="center" vertical="center"/>
    </xf>
    <xf numFmtId="0" fontId="7" fillId="0" borderId="13" xfId="0" applyFont="1" applyBorder="1" applyAlignment="1">
      <alignment horizontal="left"/>
    </xf>
    <xf numFmtId="0" fontId="7" fillId="0" borderId="0" xfId="0" applyFont="1" applyAlignment="1">
      <alignment horizontal="center"/>
    </xf>
    <xf numFmtId="0" fontId="7" fillId="0" borderId="0" xfId="0" applyFont="1" applyAlignment="1" applyProtection="1">
      <alignment horizontal="justify" wrapText="1"/>
      <protection locked="0"/>
    </xf>
    <xf numFmtId="0" fontId="7" fillId="0" borderId="0" xfId="0" applyFont="1" applyAlignment="1">
      <alignment horizontal="left"/>
    </xf>
    <xf numFmtId="0" fontId="22" fillId="0" borderId="0" xfId="0" applyFont="1" applyAlignment="1">
      <alignment horizontal="left"/>
    </xf>
    <xf numFmtId="0" fontId="27" fillId="0" borderId="0" xfId="0" applyFont="1" applyAlignment="1">
      <alignment horizontal="center"/>
    </xf>
    <xf numFmtId="0" fontId="2" fillId="0" borderId="0" xfId="0" applyFont="1" applyAlignment="1">
      <alignment horizontal="center"/>
    </xf>
    <xf numFmtId="0" fontId="7" fillId="0" borderId="0" xfId="0" applyFont="1" applyAlignment="1">
      <alignment horizontal="justify" wrapText="1"/>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32" fillId="7" borderId="41" xfId="0" applyFont="1" applyFill="1" applyBorder="1" applyAlignment="1">
      <alignment horizontal="center" vertical="center" textRotation="255"/>
    </xf>
    <xf numFmtId="0" fontId="32" fillId="7" borderId="49" xfId="0" applyFont="1" applyFill="1" applyBorder="1" applyAlignment="1">
      <alignment horizontal="center" vertical="center" textRotation="255"/>
    </xf>
    <xf numFmtId="0" fontId="34" fillId="0" borderId="38" xfId="0" applyFont="1" applyBorder="1" applyAlignment="1">
      <alignment horizontal="center" wrapText="1"/>
    </xf>
    <xf numFmtId="0" fontId="34" fillId="0" borderId="37" xfId="0" applyFont="1" applyBorder="1" applyAlignment="1">
      <alignment horizontal="center" wrapText="1"/>
    </xf>
    <xf numFmtId="0" fontId="2" fillId="0" borderId="0" xfId="0" applyFont="1" applyAlignment="1">
      <alignment horizontal="left" vertical="center"/>
    </xf>
    <xf numFmtId="0" fontId="34" fillId="0" borderId="0" xfId="0" applyFont="1" applyAlignment="1">
      <alignment vertical="center"/>
    </xf>
    <xf numFmtId="0" fontId="44" fillId="10" borderId="53" xfId="4" applyFont="1" applyFill="1" applyBorder="1" applyAlignment="1" applyProtection="1">
      <alignment horizontal="center" vertical="center"/>
    </xf>
    <xf numFmtId="0" fontId="44" fillId="10" borderId="54" xfId="4" applyFont="1" applyFill="1" applyBorder="1" applyAlignment="1" applyProtection="1">
      <alignment horizontal="center" vertical="center"/>
    </xf>
    <xf numFmtId="0" fontId="44" fillId="10" borderId="55" xfId="4" applyFont="1" applyFill="1" applyBorder="1" applyAlignment="1" applyProtection="1">
      <alignment horizontal="center" vertical="center"/>
    </xf>
    <xf numFmtId="0" fontId="34" fillId="0" borderId="43" xfId="0" applyFont="1" applyFill="1" applyBorder="1" applyAlignment="1">
      <alignment horizontal="center" vertical="top" wrapText="1"/>
    </xf>
    <xf numFmtId="0" fontId="16" fillId="0" borderId="0" xfId="0" applyFont="1" applyAlignment="1">
      <alignment horizontal="center" vertical="center"/>
    </xf>
    <xf numFmtId="0" fontId="34" fillId="0" borderId="0" xfId="0" applyFont="1" applyAlignment="1">
      <alignment horizontal="left" vertical="center"/>
    </xf>
    <xf numFmtId="3" fontId="8" fillId="2" borderId="0" xfId="7" applyNumberFormat="1" applyFont="1" applyAlignment="1">
      <alignment horizontal="center" wrapText="1"/>
    </xf>
    <xf numFmtId="0" fontId="8" fillId="2" borderId="0" xfId="7" applyFont="1"/>
    <xf numFmtId="0" fontId="8" fillId="2" borderId="0" xfId="7" applyFont="1" applyAlignment="1">
      <alignment horizontal="left" vertical="top" wrapText="1"/>
    </xf>
    <xf numFmtId="0" fontId="1" fillId="2" borderId="0" xfId="7" applyFont="1" applyAlignment="1">
      <alignment horizontal="center"/>
    </xf>
    <xf numFmtId="0" fontId="1" fillId="0" borderId="0" xfId="7" applyFont="1" applyFill="1" applyAlignment="1">
      <alignment horizontal="center"/>
    </xf>
    <xf numFmtId="0" fontId="8" fillId="2" borderId="0" xfId="7" applyFont="1" applyAlignment="1">
      <alignment horizontal="justify" vertical="top" wrapText="1"/>
    </xf>
    <xf numFmtId="0" fontId="8" fillId="2" borderId="13" xfId="7" applyFont="1" applyBorder="1" applyAlignment="1">
      <alignment horizontal="left"/>
    </xf>
    <xf numFmtId="0" fontId="8" fillId="2" borderId="0" xfId="7" applyFont="1" applyAlignment="1">
      <alignment vertical="top" wrapText="1"/>
    </xf>
    <xf numFmtId="0" fontId="19" fillId="2" borderId="0" xfId="7" applyFont="1" applyAlignment="1">
      <alignment horizontal="center"/>
    </xf>
    <xf numFmtId="0" fontId="21" fillId="0" borderId="0" xfId="7" applyFont="1" applyFill="1" applyAlignment="1">
      <alignment horizontal="center"/>
    </xf>
    <xf numFmtId="0" fontId="40" fillId="10" borderId="0" xfId="4" applyFont="1" applyFill="1" applyAlignment="1" applyProtection="1">
      <alignment horizontal="center" wrapText="1"/>
    </xf>
    <xf numFmtId="0" fontId="3" fillId="0" borderId="1" xfId="7" applyFont="1" applyFill="1" applyBorder="1" applyAlignment="1">
      <alignment horizontal="center" vertical="center"/>
    </xf>
    <xf numFmtId="0" fontId="3" fillId="0" borderId="2" xfId="7" applyFont="1" applyFill="1" applyBorder="1" applyAlignment="1">
      <alignment horizontal="center" vertical="center"/>
    </xf>
    <xf numFmtId="0" fontId="1" fillId="2" borderId="0" xfId="7" applyFont="1" applyAlignment="1">
      <alignment horizontal="center" vertical="center"/>
    </xf>
    <xf numFmtId="0" fontId="1" fillId="2" borderId="0" xfId="7" applyFont="1" applyAlignment="1">
      <alignment horizontal="center" vertical="center" wrapText="1"/>
    </xf>
    <xf numFmtId="0" fontId="1" fillId="0" borderId="0" xfId="7" applyFont="1" applyFill="1" applyAlignment="1">
      <alignment horizontal="center" vertical="center"/>
    </xf>
    <xf numFmtId="0" fontId="3" fillId="2" borderId="0" xfId="7" applyFont="1" applyAlignment="1">
      <alignment horizontal="center" vertical="center"/>
    </xf>
    <xf numFmtId="49" fontId="8" fillId="2" borderId="0" xfId="7" applyNumberFormat="1" applyFont="1" applyAlignment="1">
      <alignment vertical="top" wrapText="1"/>
    </xf>
    <xf numFmtId="0" fontId="9" fillId="2" borderId="0" xfId="7" applyFont="1" applyAlignment="1">
      <alignment wrapText="1"/>
    </xf>
    <xf numFmtId="0" fontId="0" fillId="0" borderId="0" xfId="0" applyAlignment="1">
      <alignment wrapText="1"/>
    </xf>
    <xf numFmtId="0" fontId="40" fillId="10" borderId="2" xfId="4" applyFont="1" applyFill="1" applyBorder="1" applyAlignment="1" applyProtection="1">
      <alignment horizontal="center"/>
    </xf>
    <xf numFmtId="0" fontId="3" fillId="2" borderId="0" xfId="8" applyFont="1" applyAlignment="1">
      <alignment vertical="center"/>
    </xf>
    <xf numFmtId="0" fontId="40" fillId="10" borderId="1" xfId="4" applyFont="1" applyFill="1" applyBorder="1" applyAlignment="1" applyProtection="1">
      <alignment horizontal="center"/>
    </xf>
    <xf numFmtId="0" fontId="0" fillId="0" borderId="0" xfId="0" applyAlignment="1">
      <alignment horizontal="center"/>
    </xf>
    <xf numFmtId="0" fontId="1" fillId="0" borderId="0" xfId="8" applyFont="1" applyFill="1" applyAlignment="1">
      <alignment horizontal="center" vertical="center"/>
    </xf>
    <xf numFmtId="0" fontId="22" fillId="0" borderId="0" xfId="6" applyAlignment="1">
      <alignment horizontal="center" vertical="center"/>
    </xf>
    <xf numFmtId="0" fontId="42" fillId="0" borderId="53"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42" fillId="0" borderId="53"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53" xfId="0" applyFont="1" applyBorder="1" applyAlignment="1">
      <alignment vertical="center" wrapText="1"/>
    </xf>
    <xf numFmtId="0" fontId="42" fillId="0" borderId="54" xfId="0" applyFont="1" applyBorder="1" applyAlignment="1">
      <alignment vertical="center" wrapText="1"/>
    </xf>
    <xf numFmtId="0" fontId="42" fillId="0" borderId="55" xfId="0" applyFont="1" applyBorder="1" applyAlignment="1">
      <alignment vertical="center" wrapText="1"/>
    </xf>
    <xf numFmtId="0" fontId="42" fillId="0" borderId="53" xfId="0" applyFont="1" applyBorder="1" applyAlignment="1">
      <alignment vertical="center"/>
    </xf>
    <xf numFmtId="0" fontId="42" fillId="0" borderId="54" xfId="0" applyFont="1" applyBorder="1" applyAlignment="1">
      <alignment vertical="center"/>
    </xf>
    <xf numFmtId="0" fontId="42" fillId="0" borderId="55" xfId="0" applyFont="1" applyBorder="1" applyAlignment="1">
      <alignment vertical="center"/>
    </xf>
    <xf numFmtId="0" fontId="42" fillId="0" borderId="53" xfId="0" applyFont="1" applyFill="1" applyBorder="1" applyAlignment="1">
      <alignment horizontal="justify" vertical="center" wrapText="1"/>
    </xf>
    <xf numFmtId="0" fontId="42" fillId="0" borderId="55" xfId="0" applyFont="1" applyFill="1" applyBorder="1" applyAlignment="1">
      <alignment horizontal="justify" vertical="center" wrapText="1"/>
    </xf>
    <xf numFmtId="0" fontId="42" fillId="0" borderId="53" xfId="0" applyFont="1" applyFill="1" applyBorder="1" applyAlignment="1">
      <alignment horizontal="left" vertical="center" wrapText="1"/>
    </xf>
    <xf numFmtId="0" fontId="42" fillId="0" borderId="55" xfId="0" applyFont="1" applyFill="1" applyBorder="1" applyAlignment="1">
      <alignment horizontal="left" vertical="center" wrapText="1"/>
    </xf>
  </cellXfs>
  <cellStyles count="10">
    <cellStyle name="Bad" xfId="1" builtinId="27"/>
    <cellStyle name="Currency" xfId="9" builtinId="4"/>
    <cellStyle name="Currency 2" xfId="2"/>
    <cellStyle name="Good" xfId="3" builtinId="26"/>
    <cellStyle name="Hyperlink" xfId="4" builtinId="8"/>
    <cellStyle name="Input" xfId="5" builtinId="20"/>
    <cellStyle name="Normal" xfId="0" builtinId="0"/>
    <cellStyle name="Normal 2" xfId="6"/>
    <cellStyle name="Normal_2004-05 C&amp;T Excel" xfId="7"/>
    <cellStyle name="Normal_2004-05 C&amp;T Excel 2" xfId="8"/>
  </cellStyles>
  <dxfs count="0"/>
  <tableStyles count="0" defaultTableStyle="TableStyleMedium9" defaultPivotStyle="PivotStyleLight16"/>
  <colors>
    <mruColors>
      <color rgb="FF0000FF"/>
      <color rgb="FF3399FF"/>
      <color rgb="FF3366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GeneralInstructions"/></Relationships>
</file>

<file path=xl/drawings/_rels/drawing2.xml.rels><?xml version="1.0" encoding="UTF-8" standalone="yes"?>
<Relationships xmlns="http://schemas.openxmlformats.org/package/2006/relationships"><Relationship Id="rId1" Type="http://schemas.openxmlformats.org/officeDocument/2006/relationships/hyperlink" Target="#ResolutionGeneral"/></Relationships>
</file>

<file path=xl/drawings/_rels/drawing3.xml.rels><?xml version="1.0" encoding="UTF-8" standalone="yes"?>
<Relationships xmlns="http://schemas.openxmlformats.org/package/2006/relationships"><Relationship Id="rId1" Type="http://schemas.openxmlformats.org/officeDocument/2006/relationships/hyperlink" Target="#SchB1"/></Relationships>
</file>

<file path=xl/drawings/_rels/drawing4.xml.rels><?xml version="1.0" encoding="UTF-8" standalone="yes"?>
<Relationships xmlns="http://schemas.openxmlformats.org/package/2006/relationships"><Relationship Id="rId1" Type="http://schemas.openxmlformats.org/officeDocument/2006/relationships/hyperlink" Target="#SchCgenInstructions"/></Relationships>
</file>

<file path=xl/drawings/_rels/drawing5.xml.rels><?xml version="1.0" encoding="UTF-8" standalone="yes"?>
<Relationships xmlns="http://schemas.openxmlformats.org/package/2006/relationships"><Relationship Id="rId1" Type="http://schemas.openxmlformats.org/officeDocument/2006/relationships/hyperlink" Target="#SchD5"/></Relationships>
</file>

<file path=xl/drawings/_rels/drawing6.xml.rels><?xml version="1.0" encoding="UTF-8" standalone="yes"?>
<Relationships xmlns="http://schemas.openxmlformats.org/package/2006/relationships"><Relationship Id="rId1" Type="http://schemas.openxmlformats.org/officeDocument/2006/relationships/hyperlink" Target="#Enter_titles_of_funds_and_departments_within_each_fund._All_funds_must_be_included_within_the_appropriate_fund_type._Several_departments_of_the_General_Fund_have_been_listed_for_illustrative_purposes."/></Relationships>
</file>

<file path=xl/drawings/_rels/drawing7.xml.rels><?xml version="1.0" encoding="UTF-8" standalone="yes"?>
<Relationships xmlns="http://schemas.openxmlformats.org/package/2006/relationships"><Relationship Id="rId1" Type="http://schemas.openxmlformats.org/officeDocument/2006/relationships/hyperlink" Target="#SchFtitle"/></Relationships>
</file>

<file path=xl/drawings/_rels/drawing8.xml.rels><?xml version="1.0" encoding="UTF-8" standalone="yes"?>
<Relationships xmlns="http://schemas.openxmlformats.org/package/2006/relationships"><Relationship Id="rId1" Type="http://schemas.openxmlformats.org/officeDocument/2006/relationships/hyperlink" Target="#SchGtitle"/></Relationships>
</file>

<file path=xl/drawings/drawing1.xml><?xml version="1.0" encoding="utf-8"?>
<xdr:wsDr xmlns:xdr="http://schemas.openxmlformats.org/drawingml/2006/spreadsheetDrawing" xmlns:a="http://schemas.openxmlformats.org/drawingml/2006/main">
  <xdr:twoCellAnchor>
    <xdr:from>
      <xdr:col>6</xdr:col>
      <xdr:colOff>180976</xdr:colOff>
      <xdr:row>4</xdr:row>
      <xdr:rowOff>190500</xdr:rowOff>
    </xdr:from>
    <xdr:to>
      <xdr:col>8</xdr:col>
      <xdr:colOff>677334</xdr:colOff>
      <xdr:row>7</xdr:row>
      <xdr:rowOff>14817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D4026116-D428-4BE9-B334-1C3E30122768}"/>
            </a:ext>
          </a:extLst>
        </xdr:cNvPr>
        <xdr:cNvSpPr/>
      </xdr:nvSpPr>
      <xdr:spPr>
        <a:xfrm>
          <a:off x="6286501" y="981075"/>
          <a:ext cx="1715558"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General 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38100</xdr:rowOff>
    </xdr:from>
    <xdr:to>
      <xdr:col>2</xdr:col>
      <xdr:colOff>296333</xdr:colOff>
      <xdr:row>5</xdr:row>
      <xdr:rowOff>148167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267B5CA0-AA42-49FC-93AA-D9AA23EC4359}"/>
            </a:ext>
          </a:extLst>
        </xdr:cNvPr>
        <xdr:cNvSpPr/>
      </xdr:nvSpPr>
      <xdr:spPr>
        <a:xfrm>
          <a:off x="76200" y="5238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76200</xdr:rowOff>
    </xdr:from>
    <xdr:to>
      <xdr:col>4</xdr:col>
      <xdr:colOff>905933</xdr:colOff>
      <xdr:row>3</xdr:row>
      <xdr:rowOff>129117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A1E202EB-9AC2-44C8-9109-F19FF6E4440A}"/>
            </a:ext>
          </a:extLst>
        </xdr:cNvPr>
        <xdr:cNvSpPr/>
      </xdr:nvSpPr>
      <xdr:spPr>
        <a:xfrm>
          <a:off x="190500" y="2667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1</xdr:row>
      <xdr:rowOff>0</xdr:rowOff>
    </xdr:from>
    <xdr:to>
      <xdr:col>2</xdr:col>
      <xdr:colOff>1229783</xdr:colOff>
      <xdr:row>3</xdr:row>
      <xdr:rowOff>33867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8D039FBD-9A0A-4AA5-BCE2-2C910399E008}"/>
            </a:ext>
          </a:extLst>
        </xdr:cNvPr>
        <xdr:cNvSpPr/>
      </xdr:nvSpPr>
      <xdr:spPr>
        <a:xfrm>
          <a:off x="152400" y="1905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xdr:row>
      <xdr:rowOff>76200</xdr:rowOff>
    </xdr:from>
    <xdr:to>
      <xdr:col>0</xdr:col>
      <xdr:colOff>1582208</xdr:colOff>
      <xdr:row>5</xdr:row>
      <xdr:rowOff>24342</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1F5A378E-46B7-4B09-9D87-FE551103DF3F}"/>
            </a:ext>
          </a:extLst>
        </xdr:cNvPr>
        <xdr:cNvSpPr/>
      </xdr:nvSpPr>
      <xdr:spPr>
        <a:xfrm>
          <a:off x="142875" y="4953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4</xdr:row>
      <xdr:rowOff>66675</xdr:rowOff>
    </xdr:from>
    <xdr:to>
      <xdr:col>1</xdr:col>
      <xdr:colOff>1344083</xdr:colOff>
      <xdr:row>4</xdr:row>
      <xdr:rowOff>500592</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72A3B4A6-F7D5-41BD-BFEE-98EDFE86FD4E}"/>
            </a:ext>
          </a:extLst>
        </xdr:cNvPr>
        <xdr:cNvSpPr/>
      </xdr:nvSpPr>
      <xdr:spPr>
        <a:xfrm>
          <a:off x="85725" y="7143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133350</xdr:colOff>
      <xdr:row>4</xdr:row>
      <xdr:rowOff>9525</xdr:rowOff>
    </xdr:from>
    <xdr:to>
      <xdr:col>1</xdr:col>
      <xdr:colOff>1391708</xdr:colOff>
      <xdr:row>4</xdr:row>
      <xdr:rowOff>443442</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EEF06E5A-BDA1-4940-9E51-5CD468EA2E2B}"/>
            </a:ext>
          </a:extLst>
        </xdr:cNvPr>
        <xdr:cNvSpPr/>
      </xdr:nvSpPr>
      <xdr:spPr>
        <a:xfrm>
          <a:off x="133350" y="6762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74084</xdr:colOff>
      <xdr:row>3</xdr:row>
      <xdr:rowOff>63500</xdr:rowOff>
    </xdr:from>
    <xdr:to>
      <xdr:col>1</xdr:col>
      <xdr:colOff>1513417</xdr:colOff>
      <xdr:row>3</xdr:row>
      <xdr:rowOff>497417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52F54868-1AE0-41C8-9AB3-FA51A1ED30BD}"/>
            </a:ext>
          </a:extLst>
        </xdr:cNvPr>
        <xdr:cNvSpPr/>
      </xdr:nvSpPr>
      <xdr:spPr>
        <a:xfrm>
          <a:off x="254001" y="5715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hyperlink" Target="https://www.azleg.gov/viewdocument/?docName=https://www.azleg.gov/ars/48/00242.htm" TargetMode="External"/><Relationship Id="rId13" Type="http://schemas.openxmlformats.org/officeDocument/2006/relationships/hyperlink" Target="https://www.azleg.gov/viewdocument/?docName=https://www.azleg.gov/ars/35/00458.htm" TargetMode="External"/><Relationship Id="rId3" Type="http://schemas.openxmlformats.org/officeDocument/2006/relationships/hyperlink" Target="https://www.azleg.gov/viewdocument/?docName=https://www.azleg.gov/ars/42/17151.htm" TargetMode="External"/><Relationship Id="rId7" Type="http://schemas.openxmlformats.org/officeDocument/2006/relationships/hyperlink" Target="https://www.azleg.gov/viewdocument/?docName=https://www.azleg.gov/ars/42/17051.htm" TargetMode="External"/><Relationship Id="rId12" Type="http://schemas.openxmlformats.org/officeDocument/2006/relationships/hyperlink" Target="https://www.azleg.gov/viewdocument/?docName=https://www.azleg.gov/ars/42/17106.htm" TargetMode="External"/><Relationship Id="rId17" Type="http://schemas.openxmlformats.org/officeDocument/2006/relationships/printerSettings" Target="../printerSettings/printerSettings12.bin"/><Relationship Id="rId2" Type="http://schemas.openxmlformats.org/officeDocument/2006/relationships/hyperlink" Target="https://www.azleg.gov/viewdocument/?docName=https://www.azleg.gov/ars/42/17102.htm" TargetMode="External"/><Relationship Id="rId16" Type="http://schemas.openxmlformats.org/officeDocument/2006/relationships/hyperlink" Target="https://www.azleg.gov/viewdocument/?docName=https%3A%2F%2Fwww.azleg.gov%2Fars%2F42%2F16213.htm" TargetMode="External"/><Relationship Id="rId1" Type="http://schemas.openxmlformats.org/officeDocument/2006/relationships/hyperlink" Target="https://www.azleg.gov/viewdocument/?docName=https://www.azleg.gov/ars/42/17101.htm" TargetMode="External"/><Relationship Id="rId6" Type="http://schemas.openxmlformats.org/officeDocument/2006/relationships/hyperlink" Target="https://www.azauditor.gov/reports-publications/cities-and-towns/manuals-memorandums" TargetMode="External"/><Relationship Id="rId11" Type="http://schemas.openxmlformats.org/officeDocument/2006/relationships/hyperlink" Target="https://www.azleg.gov/viewdocument/?docName=https://www.azleg.gov/ars/42/17102.htm" TargetMode="External"/><Relationship Id="rId5" Type="http://schemas.openxmlformats.org/officeDocument/2006/relationships/hyperlink" Target="https://www.azauditor.gov/reports-publications/cities-and-towns/faqs" TargetMode="External"/><Relationship Id="rId15" Type="http://schemas.openxmlformats.org/officeDocument/2006/relationships/hyperlink" Target="https://www.azleg.gov/viewdocument/?docName=https%3A%2F%2Fwww.azleg.gov%2Fars%2F42%2F16214.htm" TargetMode="External"/><Relationship Id="rId10" Type="http://schemas.openxmlformats.org/officeDocument/2006/relationships/hyperlink" Target="https://www.azleg.gov/viewdocument/?docName=https://www.azleg.gov/ars/42/17102.htm" TargetMode="External"/><Relationship Id="rId4" Type="http://schemas.openxmlformats.org/officeDocument/2006/relationships/hyperlink" Target="https://www.azleg.gov/viewdocument/?docName=https://www.azleg.gov/ars/42/17102.htm" TargetMode="External"/><Relationship Id="rId9" Type="http://schemas.openxmlformats.org/officeDocument/2006/relationships/hyperlink" Target="https://www.azleg.gov/viewdocument/?docName=https://www.azleg.gov/ars/42/17102.htm" TargetMode="External"/><Relationship Id="rId14" Type="http://schemas.openxmlformats.org/officeDocument/2006/relationships/hyperlink" Target="https://www.azleg.gov/viewdocument/?docName=https://www.azleg.gov/ars/42/17106.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3"/>
  <sheetViews>
    <sheetView showGridLines="0" topLeftCell="A6" zoomScaleNormal="100" workbookViewId="0">
      <selection activeCell="E6" sqref="E6"/>
    </sheetView>
  </sheetViews>
  <sheetFormatPr defaultRowHeight="12.75" x14ac:dyDescent="0.2"/>
  <cols>
    <col min="1" max="4" width="9.140625" customWidth="1"/>
    <col min="5" max="5" width="45.85546875" customWidth="1"/>
    <col min="6" max="8" width="9.140625" customWidth="1"/>
    <col min="9" max="9" width="11.140625" customWidth="1"/>
    <col min="10" max="11" width="9.140625" customWidth="1"/>
  </cols>
  <sheetData>
    <row r="1" spans="1:13" ht="15.6" customHeight="1" x14ac:dyDescent="0.25">
      <c r="A1" s="92"/>
      <c r="B1" s="92"/>
      <c r="C1" s="92"/>
      <c r="D1" s="92"/>
      <c r="E1" s="92"/>
      <c r="F1" s="92"/>
      <c r="G1" s="92"/>
      <c r="H1" s="92"/>
      <c r="I1" s="92"/>
      <c r="J1" s="92"/>
    </row>
    <row r="2" spans="1:13" ht="15.75" x14ac:dyDescent="0.25">
      <c r="A2" s="274" t="s">
        <v>290</v>
      </c>
      <c r="B2" s="274"/>
      <c r="C2" s="274"/>
      <c r="D2" s="274"/>
      <c r="E2" s="274"/>
      <c r="F2" s="274"/>
      <c r="G2" s="274"/>
      <c r="H2" s="274"/>
      <c r="I2" s="274"/>
      <c r="J2" s="103"/>
      <c r="K2" s="103"/>
    </row>
    <row r="3" spans="1:13" ht="15.75" x14ac:dyDescent="0.25">
      <c r="A3" s="100"/>
      <c r="B3" s="100"/>
      <c r="C3" s="101"/>
      <c r="D3" s="101"/>
      <c r="E3" s="101"/>
      <c r="F3" s="101"/>
      <c r="G3" s="101"/>
      <c r="H3" s="101"/>
      <c r="I3" s="101"/>
      <c r="J3" s="94"/>
    </row>
    <row r="4" spans="1:13" ht="15.75" x14ac:dyDescent="0.25">
      <c r="A4" s="275" t="s">
        <v>89</v>
      </c>
      <c r="B4" s="276"/>
      <c r="C4" s="276"/>
      <c r="D4" s="276"/>
      <c r="E4" s="276"/>
      <c r="F4" s="276"/>
      <c r="G4" s="103"/>
      <c r="H4" s="103"/>
      <c r="I4" s="103"/>
      <c r="J4" s="93"/>
    </row>
    <row r="5" spans="1:13" ht="15.75" x14ac:dyDescent="0.25">
      <c r="A5" s="100"/>
      <c r="B5" s="100"/>
      <c r="C5" s="101"/>
      <c r="D5" s="101"/>
      <c r="E5" s="101"/>
      <c r="F5" s="101"/>
      <c r="G5" s="101"/>
      <c r="H5" s="101"/>
      <c r="I5" s="101"/>
      <c r="J5" s="94"/>
    </row>
    <row r="6" spans="1:13" ht="15.75" customHeight="1" x14ac:dyDescent="0.25">
      <c r="A6" s="277" t="s">
        <v>274</v>
      </c>
      <c r="B6" s="277"/>
      <c r="C6" s="277"/>
      <c r="D6" s="277"/>
      <c r="E6" s="111" t="s">
        <v>328</v>
      </c>
      <c r="F6" s="102"/>
      <c r="G6" s="102"/>
      <c r="H6" s="102"/>
      <c r="I6" s="102"/>
      <c r="J6" s="92"/>
    </row>
    <row r="7" spans="1:13" ht="16.5" customHeight="1" thickBot="1" x14ac:dyDescent="0.3">
      <c r="A7" s="277" t="s">
        <v>275</v>
      </c>
      <c r="B7" s="277"/>
      <c r="C7" s="277"/>
      <c r="D7" s="277"/>
      <c r="E7" s="191">
        <v>2022</v>
      </c>
      <c r="F7" s="100"/>
      <c r="G7" s="100"/>
      <c r="H7" s="100"/>
      <c r="I7" s="92"/>
    </row>
    <row r="8" spans="1:13" ht="15.75" x14ac:dyDescent="0.25">
      <c r="A8" s="92"/>
      <c r="B8" s="92"/>
      <c r="C8" s="92"/>
      <c r="D8" s="92"/>
      <c r="E8" s="92"/>
      <c r="F8" s="92"/>
      <c r="G8" s="92"/>
      <c r="H8" s="92"/>
      <c r="I8" s="92"/>
      <c r="J8" s="92"/>
      <c r="M8" s="202"/>
    </row>
    <row r="9" spans="1:13" ht="62.25" customHeight="1" x14ac:dyDescent="0.25">
      <c r="A9" s="273" t="s">
        <v>193</v>
      </c>
      <c r="B9" s="273"/>
      <c r="C9" s="273"/>
      <c r="D9" s="273"/>
      <c r="E9" s="273"/>
      <c r="F9" s="273"/>
      <c r="G9" s="273"/>
      <c r="H9" s="273"/>
      <c r="I9" s="273"/>
      <c r="J9" s="92"/>
      <c r="M9" s="202"/>
    </row>
    <row r="10" spans="1:13" ht="16.5" customHeight="1" x14ac:dyDescent="0.25">
      <c r="A10" s="236"/>
      <c r="B10" s="236"/>
      <c r="C10" s="236"/>
      <c r="D10" s="236"/>
      <c r="E10" s="236"/>
      <c r="F10" s="236"/>
      <c r="G10" s="236"/>
      <c r="H10" s="236"/>
      <c r="I10" s="236"/>
      <c r="J10" s="92"/>
      <c r="M10" s="202"/>
    </row>
    <row r="11" spans="1:13" ht="83.1" customHeight="1" x14ac:dyDescent="0.25">
      <c r="A11" s="273" t="s">
        <v>320</v>
      </c>
      <c r="B11" s="273"/>
      <c r="C11" s="273"/>
      <c r="D11" s="273"/>
      <c r="E11" s="273"/>
      <c r="F11" s="273"/>
      <c r="G11" s="273"/>
      <c r="H11" s="273"/>
      <c r="I11" s="273"/>
      <c r="J11" s="92"/>
      <c r="M11" s="202"/>
    </row>
    <row r="12" spans="1:13" ht="12.95" customHeight="1" x14ac:dyDescent="0.25">
      <c r="A12" s="236"/>
      <c r="B12" s="236"/>
      <c r="C12" s="236"/>
      <c r="D12" s="236"/>
      <c r="E12" s="236"/>
      <c r="F12" s="236"/>
      <c r="G12" s="236"/>
      <c r="H12" s="236"/>
      <c r="I12" s="236"/>
      <c r="J12" s="92"/>
      <c r="M12" s="202"/>
    </row>
    <row r="13" spans="1:13" ht="141.94999999999999" customHeight="1" x14ac:dyDescent="0.25">
      <c r="A13" s="273" t="s">
        <v>276</v>
      </c>
      <c r="B13" s="273"/>
      <c r="C13" s="273"/>
      <c r="D13" s="273"/>
      <c r="E13" s="273"/>
      <c r="F13" s="273"/>
      <c r="G13" s="273"/>
      <c r="H13" s="273"/>
      <c r="I13" s="273"/>
      <c r="J13" s="92"/>
      <c r="M13" s="202"/>
    </row>
    <row r="14" spans="1:13" ht="24.75" customHeight="1" x14ac:dyDescent="0.25">
      <c r="A14" s="92"/>
      <c r="B14" s="92"/>
      <c r="C14" s="92"/>
      <c r="D14" s="92"/>
      <c r="E14" s="92"/>
      <c r="F14" s="92"/>
      <c r="G14" s="92"/>
      <c r="H14" s="92"/>
      <c r="I14" s="92"/>
      <c r="J14" s="92"/>
      <c r="M14" s="202"/>
    </row>
    <row r="15" spans="1:13" ht="78" customHeight="1" x14ac:dyDescent="0.25">
      <c r="A15" s="132" t="s">
        <v>90</v>
      </c>
      <c r="B15" s="92"/>
      <c r="C15" s="92"/>
      <c r="D15" s="92"/>
      <c r="E15" s="92"/>
      <c r="F15" s="92"/>
      <c r="G15" s="92"/>
      <c r="H15" s="92"/>
      <c r="I15" s="92"/>
      <c r="J15" s="92"/>
    </row>
    <row r="16" spans="1:13" ht="66.75" customHeight="1" x14ac:dyDescent="0.25">
      <c r="A16" s="273" t="s">
        <v>248</v>
      </c>
      <c r="B16" s="273"/>
      <c r="C16" s="273"/>
      <c r="D16" s="273"/>
      <c r="E16" s="273"/>
      <c r="F16" s="273"/>
      <c r="G16" s="273"/>
      <c r="H16" s="273"/>
      <c r="I16" s="273"/>
      <c r="J16" s="92"/>
    </row>
    <row r="17" spans="1:10" ht="69" customHeight="1" x14ac:dyDescent="0.25">
      <c r="A17" s="273" t="s">
        <v>249</v>
      </c>
      <c r="B17" s="273"/>
      <c r="C17" s="273"/>
      <c r="D17" s="273"/>
      <c r="E17" s="273"/>
      <c r="F17" s="273"/>
      <c r="G17" s="273"/>
      <c r="H17" s="273"/>
      <c r="I17" s="273"/>
      <c r="J17" s="92"/>
    </row>
    <row r="18" spans="1:10" ht="12.95" customHeight="1" x14ac:dyDescent="0.25">
      <c r="A18" s="236"/>
      <c r="B18" s="236"/>
      <c r="C18" s="236"/>
      <c r="D18" s="236"/>
      <c r="E18" s="236"/>
      <c r="F18" s="236"/>
      <c r="G18" s="236"/>
      <c r="H18" s="236"/>
      <c r="I18" s="236"/>
      <c r="J18" s="92"/>
    </row>
    <row r="19" spans="1:10" ht="15.75" x14ac:dyDescent="0.25">
      <c r="A19" s="132" t="s">
        <v>91</v>
      </c>
      <c r="B19" s="92"/>
      <c r="C19" s="92"/>
      <c r="D19" s="92"/>
      <c r="E19" s="92"/>
      <c r="F19" s="92"/>
      <c r="G19" s="92"/>
      <c r="H19" s="92"/>
      <c r="I19" s="92"/>
      <c r="J19" s="92"/>
    </row>
    <row r="20" spans="1:10" ht="83.25" customHeight="1" x14ac:dyDescent="0.25">
      <c r="A20" s="273" t="s">
        <v>321</v>
      </c>
      <c r="B20" s="273"/>
      <c r="C20" s="273"/>
      <c r="D20" s="273"/>
      <c r="E20" s="273"/>
      <c r="F20" s="273"/>
      <c r="G20" s="273"/>
      <c r="H20" s="273"/>
      <c r="I20" s="273"/>
      <c r="J20" s="92"/>
    </row>
    <row r="21" spans="1:10" ht="15.75" x14ac:dyDescent="0.25">
      <c r="A21" s="92"/>
      <c r="B21" s="92"/>
      <c r="C21" s="92"/>
      <c r="D21" s="92"/>
      <c r="E21" s="92"/>
      <c r="F21" s="92"/>
      <c r="G21" s="92"/>
      <c r="H21" s="92"/>
      <c r="I21" s="92"/>
      <c r="J21" s="92"/>
    </row>
    <row r="22" spans="1:10" ht="15.75" x14ac:dyDescent="0.25">
      <c r="A22" s="92"/>
      <c r="B22" s="92"/>
      <c r="C22" s="92"/>
      <c r="D22" s="92"/>
      <c r="E22" s="92"/>
      <c r="F22" s="92"/>
      <c r="G22" s="92"/>
      <c r="H22" s="92"/>
      <c r="I22" s="92"/>
      <c r="J22" s="92"/>
    </row>
    <row r="23" spans="1:10" ht="15.75" x14ac:dyDescent="0.25">
      <c r="A23" s="92"/>
      <c r="B23" s="92"/>
      <c r="C23" s="92"/>
      <c r="D23" s="92"/>
      <c r="E23" s="92"/>
      <c r="F23" s="92"/>
      <c r="G23" s="92"/>
      <c r="H23" s="92"/>
      <c r="I23" s="92"/>
      <c r="J23" s="92"/>
    </row>
  </sheetData>
  <sheetProtection sheet="1" objects="1" scenarios="1"/>
  <mergeCells count="10">
    <mergeCell ref="A17:I17"/>
    <mergeCell ref="A20:I20"/>
    <mergeCell ref="A2:I2"/>
    <mergeCell ref="A16:I16"/>
    <mergeCell ref="A4:F4"/>
    <mergeCell ref="A9:I9"/>
    <mergeCell ref="A11:I11"/>
    <mergeCell ref="A13:I13"/>
    <mergeCell ref="A6:D6"/>
    <mergeCell ref="A7:D7"/>
  </mergeCells>
  <dataValidations count="2">
    <dataValidation type="list" allowBlank="1" showInputMessage="1" showErrorMessage="1" sqref="E8">
      <formula1>"2020, 2021, 2022, 2023, 2024"</formula1>
    </dataValidation>
    <dataValidation type="list" allowBlank="1" showInputMessage="1" showErrorMessage="1" sqref="E7">
      <formula1>"select, 2022, 2023, 2024, 2025, 2026"</formula1>
    </dataValidation>
  </dataValidations>
  <hyperlinks>
    <hyperlink ref="A6" location="TitlepageInst" display="1. Enter the City/Town Name:"/>
    <hyperlink ref="A7" location="TitlepageInst" display="2. Select the Budget Year "/>
  </hyperlinks>
  <printOptions horizontalCentered="1"/>
  <pageMargins left="0.45" right="0.45" top="0.72916666699999999" bottom="0.5" header="0.71875" footer="0.3"/>
  <pageSetup orientation="landscape" r:id="rId1"/>
  <headerFooter>
    <oddFooter>&amp;L&amp;"Arial,Bold"4/19 Arizona Auditor General's Office&amp;R&amp;"Arial,Bold"Official City/Town Budget Forms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72"/>
  <sheetViews>
    <sheetView showGridLines="0" showZeros="0" showOutlineSymbols="0" topLeftCell="A16" zoomScaleNormal="100" workbookViewId="0">
      <selection activeCell="G43" sqref="G43"/>
    </sheetView>
  </sheetViews>
  <sheetFormatPr defaultColWidth="8.85546875" defaultRowHeight="12" x14ac:dyDescent="0.2"/>
  <cols>
    <col min="1" max="1" width="36.140625" style="1" customWidth="1"/>
    <col min="2" max="2" width="2.85546875" style="1" customWidth="1"/>
    <col min="3" max="3" width="13.85546875" style="1" customWidth="1"/>
    <col min="4" max="4" width="2.85546875" style="1" customWidth="1"/>
    <col min="5" max="5" width="13.85546875" style="1" customWidth="1"/>
    <col min="6" max="6" width="2.85546875" style="1" customWidth="1"/>
    <col min="7" max="7" width="13.85546875" style="1" customWidth="1"/>
    <col min="8" max="8" width="2.85546875" style="1" customWidth="1"/>
    <col min="9" max="9" width="13.85546875" style="1" customWidth="1"/>
    <col min="10" max="16384" width="8.85546875" style="1"/>
  </cols>
  <sheetData>
    <row r="1" spans="1:9" s="17" customFormat="1" ht="15" customHeight="1" x14ac:dyDescent="0.2">
      <c r="A1" s="318" t="str">
        <f>City_Town_of</f>
        <v>PATAGONIA</v>
      </c>
      <c r="B1" s="318"/>
      <c r="C1" s="318"/>
      <c r="D1" s="318"/>
      <c r="E1" s="318"/>
      <c r="F1" s="318"/>
      <c r="G1" s="318"/>
      <c r="H1" s="318"/>
      <c r="I1" s="318"/>
    </row>
    <row r="2" spans="1:9" s="17" customFormat="1" ht="18" customHeight="1" x14ac:dyDescent="0.2">
      <c r="A2" s="319" t="s">
        <v>190</v>
      </c>
      <c r="B2" s="319"/>
      <c r="C2" s="319"/>
      <c r="D2" s="319"/>
      <c r="E2" s="319"/>
      <c r="F2" s="319"/>
      <c r="G2" s="319"/>
      <c r="H2" s="319"/>
      <c r="I2" s="319"/>
    </row>
    <row r="3" spans="1:9" s="17" customFormat="1" ht="17.25" customHeight="1" x14ac:dyDescent="0.2">
      <c r="A3" s="320" t="str">
        <f>"Fiscal year " &amp; Cover!E7</f>
        <v>Fiscal year 2022</v>
      </c>
      <c r="B3" s="320"/>
      <c r="C3" s="320"/>
      <c r="D3" s="320"/>
      <c r="E3" s="320"/>
      <c r="F3" s="320"/>
      <c r="G3" s="320"/>
      <c r="H3" s="320"/>
      <c r="I3" s="320"/>
    </row>
    <row r="4" spans="1:9" s="6" customFormat="1" ht="8.1" customHeight="1" x14ac:dyDescent="0.2">
      <c r="A4" s="16"/>
      <c r="B4" s="16"/>
      <c r="C4" s="16"/>
      <c r="D4" s="16"/>
      <c r="E4" s="16"/>
      <c r="F4" s="16"/>
      <c r="H4" s="16"/>
      <c r="I4" s="16"/>
    </row>
    <row r="5" spans="1:9" s="20" customFormat="1" ht="13.5" customHeight="1" x14ac:dyDescent="0.2">
      <c r="A5" s="16"/>
      <c r="B5" s="16"/>
      <c r="C5" s="321" t="s">
        <v>305</v>
      </c>
      <c r="D5" s="321"/>
      <c r="E5" s="321"/>
      <c r="F5" s="16"/>
      <c r="G5" s="321" t="s">
        <v>307</v>
      </c>
      <c r="H5" s="321"/>
      <c r="I5" s="321"/>
    </row>
    <row r="6" spans="1:9" s="20" customFormat="1" ht="13.5" customHeight="1" thickBot="1" x14ac:dyDescent="0.25">
      <c r="A6" s="16"/>
      <c r="B6" s="16"/>
      <c r="C6" s="316">
        <f>Cover!E7</f>
        <v>2022</v>
      </c>
      <c r="D6" s="316"/>
      <c r="E6" s="316"/>
      <c r="F6" s="16"/>
      <c r="G6" s="317">
        <f>Cover!E7</f>
        <v>2022</v>
      </c>
      <c r="H6" s="317"/>
      <c r="I6" s="317"/>
    </row>
    <row r="7" spans="1:9" s="20" customFormat="1" ht="13.5" customHeight="1" thickTop="1" thickBot="1" x14ac:dyDescent="0.25">
      <c r="A7" s="230" t="s">
        <v>306</v>
      </c>
      <c r="B7" s="16"/>
      <c r="C7" s="230" t="s">
        <v>308</v>
      </c>
      <c r="D7" s="16"/>
      <c r="E7" s="230" t="s">
        <v>309</v>
      </c>
      <c r="F7" s="16"/>
      <c r="G7" s="230" t="s">
        <v>310</v>
      </c>
      <c r="H7" s="204"/>
      <c r="I7" s="230" t="s">
        <v>311</v>
      </c>
    </row>
    <row r="8" spans="1:9" s="20" customFormat="1" ht="18.75" customHeight="1" thickTop="1" x14ac:dyDescent="0.25">
      <c r="A8" s="15" t="s">
        <v>9</v>
      </c>
      <c r="B8" s="26"/>
      <c r="C8" s="26"/>
      <c r="D8" s="26"/>
      <c r="E8" s="26"/>
      <c r="F8" s="26"/>
      <c r="G8" s="26"/>
      <c r="H8" s="26"/>
      <c r="I8" s="26"/>
    </row>
    <row r="9" spans="1:9" s="20" customFormat="1" ht="13.5" customHeight="1" x14ac:dyDescent="0.2">
      <c r="A9" s="30" t="s">
        <v>361</v>
      </c>
      <c r="B9" s="23" t="s">
        <v>50</v>
      </c>
      <c r="C9" s="59"/>
      <c r="D9" s="23" t="s">
        <v>50</v>
      </c>
      <c r="E9" s="59"/>
      <c r="F9" s="23" t="s">
        <v>50</v>
      </c>
      <c r="G9" s="59"/>
      <c r="H9" s="23" t="s">
        <v>50</v>
      </c>
      <c r="I9" s="59">
        <v>89752</v>
      </c>
    </row>
    <row r="10" spans="1:9" s="20" customFormat="1" ht="13.5" customHeight="1" x14ac:dyDescent="0.2">
      <c r="A10" s="30"/>
      <c r="B10" s="23"/>
      <c r="C10" s="59"/>
      <c r="D10" s="23"/>
      <c r="E10" s="59"/>
      <c r="F10" s="23"/>
      <c r="G10" s="59"/>
      <c r="H10" s="23"/>
      <c r="I10" s="59"/>
    </row>
    <row r="11" spans="1:9" s="20" customFormat="1" ht="13.5" customHeight="1" x14ac:dyDescent="0.2">
      <c r="A11" s="30"/>
      <c r="B11" s="23"/>
      <c r="C11" s="59"/>
      <c r="D11" s="23"/>
      <c r="E11" s="59"/>
      <c r="F11" s="23"/>
      <c r="G11" s="59"/>
      <c r="H11" s="23"/>
      <c r="I11" s="59"/>
    </row>
    <row r="12" spans="1:9" s="20" customFormat="1" ht="13.5" customHeight="1" x14ac:dyDescent="0.2">
      <c r="A12" s="30"/>
      <c r="B12" s="23"/>
      <c r="C12" s="59"/>
      <c r="D12" s="23"/>
      <c r="E12" s="59"/>
      <c r="F12" s="23"/>
      <c r="G12" s="59"/>
      <c r="H12" s="23"/>
      <c r="I12" s="59"/>
    </row>
    <row r="13" spans="1:9" s="20" customFormat="1" ht="13.5" customHeight="1" x14ac:dyDescent="0.2">
      <c r="A13" s="30"/>
      <c r="B13" s="23"/>
      <c r="C13" s="59"/>
      <c r="D13" s="23"/>
      <c r="E13" s="59"/>
      <c r="F13" s="23"/>
      <c r="G13" s="59"/>
      <c r="H13" s="23"/>
      <c r="I13" s="59"/>
    </row>
    <row r="14" spans="1:9" s="20" customFormat="1" ht="13.5" customHeight="1" x14ac:dyDescent="0.2">
      <c r="A14" s="19" t="s">
        <v>28</v>
      </c>
      <c r="B14" s="23" t="s">
        <v>50</v>
      </c>
      <c r="C14" s="66">
        <f>SUM(C9:C13)</f>
        <v>0</v>
      </c>
      <c r="D14" s="23" t="s">
        <v>50</v>
      </c>
      <c r="E14" s="66">
        <f>SUM(E9:E13)</f>
        <v>0</v>
      </c>
      <c r="F14" s="23" t="s">
        <v>50</v>
      </c>
      <c r="G14" s="66">
        <f>SUM(G9:G13)</f>
        <v>0</v>
      </c>
      <c r="H14" s="23" t="s">
        <v>50</v>
      </c>
      <c r="I14" s="66">
        <f>SUM(I9:I13)</f>
        <v>89752</v>
      </c>
    </row>
    <row r="15" spans="1:9" s="20" customFormat="1" ht="18.75" customHeight="1" x14ac:dyDescent="0.25">
      <c r="A15" s="15" t="s">
        <v>299</v>
      </c>
      <c r="B15" s="23"/>
      <c r="C15" s="26"/>
      <c r="D15" s="23"/>
      <c r="E15" s="26"/>
      <c r="F15" s="23"/>
      <c r="G15" s="26"/>
      <c r="H15" s="23"/>
      <c r="I15" s="26"/>
    </row>
    <row r="16" spans="1:9" s="20" customFormat="1" ht="13.5" customHeight="1" x14ac:dyDescent="0.2">
      <c r="A16" s="30" t="s">
        <v>362</v>
      </c>
      <c r="B16" s="23" t="s">
        <v>50</v>
      </c>
      <c r="C16" s="59"/>
      <c r="D16" s="23" t="s">
        <v>50</v>
      </c>
      <c r="E16" s="59"/>
      <c r="F16" s="23" t="s">
        <v>50</v>
      </c>
      <c r="G16" s="59">
        <v>89752</v>
      </c>
      <c r="H16" s="23" t="s">
        <v>50</v>
      </c>
      <c r="I16" s="59"/>
    </row>
    <row r="17" spans="1:9" s="20" customFormat="1" ht="13.5" customHeight="1" x14ac:dyDescent="0.2">
      <c r="A17" s="30"/>
      <c r="B17" s="23"/>
      <c r="C17" s="59"/>
      <c r="D17" s="23"/>
      <c r="E17" s="59"/>
      <c r="F17" s="23"/>
      <c r="G17" s="59"/>
      <c r="H17" s="23"/>
      <c r="I17" s="59"/>
    </row>
    <row r="18" spans="1:9" s="20" customFormat="1" ht="13.5" customHeight="1" x14ac:dyDescent="0.2">
      <c r="A18" s="30"/>
      <c r="B18" s="23"/>
      <c r="C18" s="59"/>
      <c r="D18" s="23"/>
      <c r="E18" s="59"/>
      <c r="F18" s="23"/>
      <c r="G18" s="59"/>
      <c r="H18" s="23"/>
      <c r="I18" s="59"/>
    </row>
    <row r="19" spans="1:9" s="20" customFormat="1" ht="13.5" customHeight="1" x14ac:dyDescent="0.2">
      <c r="A19" s="30"/>
      <c r="B19" s="23"/>
      <c r="C19" s="59"/>
      <c r="D19" s="23"/>
      <c r="E19" s="59"/>
      <c r="F19" s="23"/>
      <c r="G19" s="59"/>
      <c r="H19" s="23"/>
      <c r="I19" s="59"/>
    </row>
    <row r="20" spans="1:9" s="20" customFormat="1" ht="13.5" customHeight="1" x14ac:dyDescent="0.2">
      <c r="A20" s="30"/>
      <c r="B20" s="23"/>
      <c r="C20" s="59"/>
      <c r="D20" s="23"/>
      <c r="E20" s="59"/>
      <c r="F20" s="23"/>
      <c r="G20" s="59"/>
      <c r="H20" s="23"/>
      <c r="I20" s="59"/>
    </row>
    <row r="21" spans="1:9" s="20" customFormat="1" ht="13.5" customHeight="1" x14ac:dyDescent="0.2">
      <c r="A21" s="19" t="s">
        <v>29</v>
      </c>
      <c r="B21" s="23" t="s">
        <v>50</v>
      </c>
      <c r="C21" s="66">
        <f>SUM(C16:C20)</f>
        <v>0</v>
      </c>
      <c r="D21" s="23" t="s">
        <v>50</v>
      </c>
      <c r="E21" s="66">
        <f>SUM(E16:E20)</f>
        <v>0</v>
      </c>
      <c r="F21" s="23" t="s">
        <v>50</v>
      </c>
      <c r="G21" s="66">
        <f>SUM(G16:G20)</f>
        <v>89752</v>
      </c>
      <c r="H21" s="23" t="s">
        <v>50</v>
      </c>
      <c r="I21" s="66">
        <f>SUM(I16:I20)</f>
        <v>0</v>
      </c>
    </row>
    <row r="22" spans="1:9" s="20" customFormat="1" ht="18.75" customHeight="1" x14ac:dyDescent="0.25">
      <c r="A22" s="15" t="s">
        <v>300</v>
      </c>
      <c r="B22" s="23"/>
      <c r="C22" s="26"/>
      <c r="D22" s="23"/>
      <c r="E22" s="26"/>
      <c r="F22" s="23"/>
      <c r="G22" s="26"/>
      <c r="H22" s="23"/>
      <c r="I22" s="26"/>
    </row>
    <row r="23" spans="1:9" s="20" customFormat="1" ht="13.5" customHeight="1" x14ac:dyDescent="0.2">
      <c r="A23" s="30"/>
      <c r="B23" s="23" t="s">
        <v>50</v>
      </c>
      <c r="C23" s="59"/>
      <c r="D23" s="23" t="s">
        <v>50</v>
      </c>
      <c r="E23" s="59"/>
      <c r="F23" s="23" t="s">
        <v>50</v>
      </c>
      <c r="G23" s="59"/>
      <c r="H23" s="23" t="s">
        <v>50</v>
      </c>
      <c r="I23" s="59"/>
    </row>
    <row r="24" spans="1:9" s="20" customFormat="1" ht="13.5" customHeight="1" x14ac:dyDescent="0.2">
      <c r="A24" s="30"/>
      <c r="B24" s="23"/>
      <c r="C24" s="59"/>
      <c r="D24" s="23"/>
      <c r="E24" s="59"/>
      <c r="F24" s="23"/>
      <c r="G24" s="59"/>
      <c r="H24" s="23"/>
      <c r="I24" s="59"/>
    </row>
    <row r="25" spans="1:9" s="20" customFormat="1" ht="13.5" customHeight="1" x14ac:dyDescent="0.2">
      <c r="A25" s="30"/>
      <c r="B25" s="23"/>
      <c r="C25" s="59"/>
      <c r="D25" s="23"/>
      <c r="E25" s="59"/>
      <c r="F25" s="23"/>
      <c r="G25" s="59"/>
      <c r="H25" s="23"/>
      <c r="I25" s="59"/>
    </row>
    <row r="26" spans="1:9" s="20" customFormat="1" ht="13.5" customHeight="1" x14ac:dyDescent="0.2">
      <c r="A26" s="30"/>
      <c r="B26" s="23"/>
      <c r="C26" s="59"/>
      <c r="D26" s="23"/>
      <c r="E26" s="59"/>
      <c r="F26" s="23"/>
      <c r="G26" s="59"/>
      <c r="H26" s="23"/>
      <c r="I26" s="59"/>
    </row>
    <row r="27" spans="1:9" s="20" customFormat="1" ht="13.5" customHeight="1" x14ac:dyDescent="0.2">
      <c r="A27" s="30"/>
      <c r="B27" s="23"/>
      <c r="C27" s="59"/>
      <c r="D27" s="23"/>
      <c r="E27" s="59"/>
      <c r="F27" s="23"/>
      <c r="G27" s="59"/>
      <c r="H27" s="23"/>
      <c r="I27" s="59"/>
    </row>
    <row r="28" spans="1:9" s="20" customFormat="1" ht="13.5" customHeight="1" x14ac:dyDescent="0.2">
      <c r="A28" s="19" t="s">
        <v>10</v>
      </c>
      <c r="B28" s="23" t="s">
        <v>50</v>
      </c>
      <c r="C28" s="66">
        <f>SUM(C23:C27)</f>
        <v>0</v>
      </c>
      <c r="D28" s="23" t="s">
        <v>50</v>
      </c>
      <c r="E28" s="66">
        <f>SUM(E23:E27)</f>
        <v>0</v>
      </c>
      <c r="F28" s="23" t="s">
        <v>50</v>
      </c>
      <c r="G28" s="66">
        <f>SUM(G23:G27)</f>
        <v>0</v>
      </c>
      <c r="H28" s="23" t="s">
        <v>50</v>
      </c>
      <c r="I28" s="66">
        <f>SUM(I23:I27)</f>
        <v>0</v>
      </c>
    </row>
    <row r="29" spans="1:9" s="20" customFormat="1" ht="18.75" customHeight="1" x14ac:dyDescent="0.25">
      <c r="A29" s="15" t="s">
        <v>301</v>
      </c>
      <c r="B29" s="23"/>
      <c r="C29" s="26"/>
      <c r="D29" s="23"/>
      <c r="E29" s="26"/>
      <c r="F29" s="23"/>
      <c r="G29" s="26"/>
      <c r="H29" s="23"/>
      <c r="I29" s="26"/>
    </row>
    <row r="30" spans="1:9" s="20" customFormat="1" ht="13.5" customHeight="1" x14ac:dyDescent="0.2">
      <c r="A30" s="30"/>
      <c r="B30" s="23" t="s">
        <v>50</v>
      </c>
      <c r="C30" s="59"/>
      <c r="D30" s="23" t="s">
        <v>50</v>
      </c>
      <c r="E30" s="59"/>
      <c r="F30" s="23" t="s">
        <v>50</v>
      </c>
      <c r="G30" s="59"/>
      <c r="H30" s="23" t="s">
        <v>50</v>
      </c>
      <c r="I30" s="59"/>
    </row>
    <row r="31" spans="1:9" s="20" customFormat="1" ht="13.5" customHeight="1" x14ac:dyDescent="0.2">
      <c r="A31" s="30"/>
      <c r="B31" s="23"/>
      <c r="C31" s="59"/>
      <c r="D31" s="23"/>
      <c r="E31" s="59"/>
      <c r="F31" s="23"/>
      <c r="G31" s="59"/>
      <c r="H31" s="23"/>
      <c r="I31" s="59"/>
    </row>
    <row r="32" spans="1:9" s="20" customFormat="1" ht="13.5" customHeight="1" x14ac:dyDescent="0.2">
      <c r="A32" s="30"/>
      <c r="B32" s="23"/>
      <c r="C32" s="59"/>
      <c r="D32" s="23"/>
      <c r="E32" s="59"/>
      <c r="F32" s="23"/>
      <c r="G32" s="59"/>
      <c r="H32" s="23"/>
      <c r="I32" s="59"/>
    </row>
    <row r="33" spans="1:9" s="20" customFormat="1" ht="13.5" customHeight="1" x14ac:dyDescent="0.2">
      <c r="A33" s="30"/>
      <c r="B33" s="23"/>
      <c r="C33" s="59"/>
      <c r="D33" s="23"/>
      <c r="E33" s="59"/>
      <c r="F33" s="23"/>
      <c r="G33" s="59"/>
      <c r="H33" s="23"/>
      <c r="I33" s="59"/>
    </row>
    <row r="34" spans="1:9" s="20" customFormat="1" ht="13.5" customHeight="1" x14ac:dyDescent="0.2">
      <c r="A34" s="30"/>
      <c r="B34" s="23"/>
      <c r="C34" s="59"/>
      <c r="D34" s="23"/>
      <c r="E34" s="59"/>
      <c r="F34" s="23"/>
      <c r="G34" s="59"/>
      <c r="H34" s="23"/>
      <c r="I34" s="59"/>
    </row>
    <row r="35" spans="1:9" s="20" customFormat="1" ht="13.5" customHeight="1" x14ac:dyDescent="0.2">
      <c r="A35" s="19" t="s">
        <v>30</v>
      </c>
      <c r="B35" s="23" t="s">
        <v>50</v>
      </c>
      <c r="C35" s="66">
        <f>SUM(C30:C34)</f>
        <v>0</v>
      </c>
      <c r="D35" s="23" t="s">
        <v>50</v>
      </c>
      <c r="E35" s="66">
        <f>SUM(E30:E34)</f>
        <v>0</v>
      </c>
      <c r="F35" s="23" t="s">
        <v>50</v>
      </c>
      <c r="G35" s="66">
        <f>SUM(G30:G34)</f>
        <v>0</v>
      </c>
      <c r="H35" s="23" t="s">
        <v>50</v>
      </c>
      <c r="I35" s="66">
        <f>SUM(I30:I34)</f>
        <v>0</v>
      </c>
    </row>
    <row r="36" spans="1:9" s="20" customFormat="1" ht="18.75" customHeight="1" x14ac:dyDescent="0.25">
      <c r="A36" s="51" t="s">
        <v>302</v>
      </c>
      <c r="B36" s="23"/>
      <c r="C36" s="26"/>
      <c r="D36" s="23"/>
      <c r="E36" s="26"/>
      <c r="F36" s="23"/>
      <c r="G36" s="26"/>
      <c r="H36" s="23"/>
      <c r="I36" s="26"/>
    </row>
    <row r="37" spans="1:9" s="20" customFormat="1" ht="13.5" customHeight="1" x14ac:dyDescent="0.2">
      <c r="A37" s="30"/>
      <c r="B37" s="23" t="s">
        <v>50</v>
      </c>
      <c r="C37" s="59"/>
      <c r="D37" s="23" t="s">
        <v>50</v>
      </c>
      <c r="E37" s="59"/>
      <c r="F37" s="23" t="s">
        <v>50</v>
      </c>
      <c r="G37" s="59"/>
      <c r="H37" s="23" t="s">
        <v>50</v>
      </c>
      <c r="I37" s="59"/>
    </row>
    <row r="38" spans="1:9" s="20" customFormat="1" ht="13.5" customHeight="1" x14ac:dyDescent="0.2">
      <c r="A38" s="30"/>
      <c r="B38" s="23"/>
      <c r="C38" s="59"/>
      <c r="D38" s="23"/>
      <c r="E38" s="59"/>
      <c r="F38" s="23"/>
      <c r="G38" s="59"/>
      <c r="H38" s="23"/>
      <c r="I38" s="59"/>
    </row>
    <row r="39" spans="1:9" s="20" customFormat="1" ht="13.5" customHeight="1" x14ac:dyDescent="0.2">
      <c r="A39" s="30"/>
      <c r="B39" s="23"/>
      <c r="C39" s="59"/>
      <c r="D39" s="23"/>
      <c r="E39" s="59"/>
      <c r="F39" s="23"/>
      <c r="G39" s="59"/>
      <c r="H39" s="23"/>
      <c r="I39" s="59"/>
    </row>
    <row r="40" spans="1:9" s="20" customFormat="1" ht="13.5" customHeight="1" x14ac:dyDescent="0.2">
      <c r="A40" s="30"/>
      <c r="B40" s="23"/>
      <c r="C40" s="59"/>
      <c r="D40" s="23"/>
      <c r="E40" s="59"/>
      <c r="F40" s="23"/>
      <c r="G40" s="59"/>
      <c r="H40" s="23"/>
      <c r="I40" s="59"/>
    </row>
    <row r="41" spans="1:9" s="20" customFormat="1" ht="13.5" customHeight="1" x14ac:dyDescent="0.2">
      <c r="A41" s="30"/>
      <c r="B41" s="23"/>
      <c r="C41" s="59"/>
      <c r="D41" s="23"/>
      <c r="E41" s="59"/>
      <c r="F41" s="23"/>
      <c r="G41" s="59"/>
      <c r="H41" s="23"/>
      <c r="I41" s="59"/>
    </row>
    <row r="42" spans="1:9" s="20" customFormat="1" ht="13.5" customHeight="1" x14ac:dyDescent="0.2">
      <c r="A42" s="19" t="s">
        <v>31</v>
      </c>
      <c r="B42" s="23" t="s">
        <v>50</v>
      </c>
      <c r="C42" s="66">
        <f>SUM(C37:C41)</f>
        <v>0</v>
      </c>
      <c r="D42" s="23" t="s">
        <v>50</v>
      </c>
      <c r="E42" s="66">
        <f>SUM(E37:E41)</f>
        <v>0</v>
      </c>
      <c r="F42" s="23" t="s">
        <v>50</v>
      </c>
      <c r="G42" s="66">
        <f>SUM(G37:G41)</f>
        <v>0</v>
      </c>
      <c r="H42" s="23" t="s">
        <v>50</v>
      </c>
      <c r="I42" s="66">
        <f>SUM(I37:I41)</f>
        <v>0</v>
      </c>
    </row>
    <row r="43" spans="1:9" s="20" customFormat="1" ht="18.75" customHeight="1" x14ac:dyDescent="0.25">
      <c r="A43" s="15" t="s">
        <v>303</v>
      </c>
      <c r="B43" s="23"/>
      <c r="C43" s="26"/>
      <c r="D43" s="23"/>
      <c r="E43" s="26"/>
      <c r="F43" s="23"/>
      <c r="G43" s="26"/>
      <c r="H43" s="23"/>
      <c r="I43" s="26"/>
    </row>
    <row r="44" spans="1:9" s="20" customFormat="1" ht="13.5" customHeight="1" x14ac:dyDescent="0.2">
      <c r="A44" s="30"/>
      <c r="B44" s="23" t="s">
        <v>50</v>
      </c>
      <c r="C44" s="59"/>
      <c r="D44" s="23" t="s">
        <v>50</v>
      </c>
      <c r="E44" s="59"/>
      <c r="F44" s="23" t="s">
        <v>50</v>
      </c>
      <c r="G44" s="59"/>
      <c r="H44" s="23" t="s">
        <v>50</v>
      </c>
      <c r="I44" s="59"/>
    </row>
    <row r="45" spans="1:9" s="20" customFormat="1" ht="13.5" customHeight="1" x14ac:dyDescent="0.2">
      <c r="A45" s="30"/>
      <c r="B45" s="23"/>
      <c r="C45" s="59"/>
      <c r="D45" s="23"/>
      <c r="E45" s="59"/>
      <c r="F45" s="23"/>
      <c r="G45" s="59"/>
      <c r="H45" s="23"/>
      <c r="I45" s="59"/>
    </row>
    <row r="46" spans="1:9" s="20" customFormat="1" ht="13.5" customHeight="1" x14ac:dyDescent="0.2">
      <c r="A46" s="30"/>
      <c r="B46" s="23"/>
      <c r="C46" s="59"/>
      <c r="D46" s="23"/>
      <c r="E46" s="59"/>
      <c r="F46" s="23"/>
      <c r="G46" s="59"/>
      <c r="H46" s="23"/>
      <c r="I46" s="59"/>
    </row>
    <row r="47" spans="1:9" s="20" customFormat="1" ht="13.5" customHeight="1" x14ac:dyDescent="0.2">
      <c r="A47" s="30"/>
      <c r="B47" s="23"/>
      <c r="C47" s="59"/>
      <c r="D47" s="23"/>
      <c r="E47" s="59"/>
      <c r="F47" s="23"/>
      <c r="G47" s="59"/>
      <c r="H47" s="23"/>
      <c r="I47" s="59"/>
    </row>
    <row r="48" spans="1:9" s="20" customFormat="1" ht="13.5" customHeight="1" x14ac:dyDescent="0.2">
      <c r="A48" s="30"/>
      <c r="B48" s="23"/>
      <c r="C48" s="59"/>
      <c r="D48" s="23"/>
      <c r="E48" s="59"/>
      <c r="F48" s="23"/>
      <c r="G48" s="59"/>
      <c r="H48" s="23"/>
      <c r="I48" s="59"/>
    </row>
    <row r="49" spans="1:9" s="20" customFormat="1" ht="13.5" customHeight="1" x14ac:dyDescent="0.2">
      <c r="A49" s="19" t="s">
        <v>12</v>
      </c>
      <c r="B49" s="23" t="s">
        <v>50</v>
      </c>
      <c r="C49" s="66">
        <f>SUM(C44:C48)</f>
        <v>0</v>
      </c>
      <c r="D49" s="23" t="s">
        <v>50</v>
      </c>
      <c r="E49" s="66">
        <f>SUM(E44:E48)</f>
        <v>0</v>
      </c>
      <c r="F49" s="23" t="s">
        <v>50</v>
      </c>
      <c r="G49" s="66">
        <f>SUM(G44:G48)</f>
        <v>0</v>
      </c>
      <c r="H49" s="23" t="s">
        <v>50</v>
      </c>
      <c r="I49" s="66">
        <f>SUM(I44:I48)</f>
        <v>0</v>
      </c>
    </row>
    <row r="50" spans="1:9" s="20" customFormat="1" ht="18.75" customHeight="1" x14ac:dyDescent="0.25">
      <c r="A50" s="15" t="s">
        <v>111</v>
      </c>
      <c r="B50" s="23"/>
      <c r="C50" s="26"/>
      <c r="D50" s="23"/>
      <c r="E50" s="26"/>
      <c r="F50" s="23"/>
      <c r="G50" s="26"/>
      <c r="H50" s="23"/>
      <c r="I50" s="26"/>
    </row>
    <row r="51" spans="1:9" s="20" customFormat="1" ht="13.5" customHeight="1" x14ac:dyDescent="0.2">
      <c r="A51" s="30"/>
      <c r="B51" s="23" t="s">
        <v>50</v>
      </c>
      <c r="C51" s="59"/>
      <c r="D51" s="23" t="s">
        <v>50</v>
      </c>
      <c r="E51" s="59"/>
      <c r="F51" s="23" t="s">
        <v>50</v>
      </c>
      <c r="G51" s="59"/>
      <c r="H51" s="23" t="s">
        <v>50</v>
      </c>
      <c r="I51" s="59"/>
    </row>
    <row r="52" spans="1:9" s="20" customFormat="1" ht="13.5" customHeight="1" x14ac:dyDescent="0.2">
      <c r="A52" s="30"/>
      <c r="B52" s="23"/>
      <c r="C52" s="59"/>
      <c r="D52" s="23"/>
      <c r="E52" s="59"/>
      <c r="F52" s="23"/>
      <c r="G52" s="59"/>
      <c r="H52" s="23"/>
      <c r="I52" s="59"/>
    </row>
    <row r="53" spans="1:9" s="20" customFormat="1" ht="13.5" customHeight="1" x14ac:dyDescent="0.2">
      <c r="A53" s="30"/>
      <c r="B53" s="23"/>
      <c r="C53" s="59"/>
      <c r="D53" s="23"/>
      <c r="E53" s="59"/>
      <c r="F53" s="23"/>
      <c r="G53" s="59"/>
      <c r="H53" s="23"/>
      <c r="I53" s="59"/>
    </row>
    <row r="54" spans="1:9" s="20" customFormat="1" ht="13.5" customHeight="1" x14ac:dyDescent="0.2">
      <c r="A54" s="30"/>
      <c r="B54" s="23"/>
      <c r="C54" s="59"/>
      <c r="D54" s="23"/>
      <c r="E54" s="59"/>
      <c r="F54" s="23"/>
      <c r="G54" s="59"/>
      <c r="H54" s="23"/>
      <c r="I54" s="59"/>
    </row>
    <row r="55" spans="1:9" s="20" customFormat="1" ht="13.5" customHeight="1" x14ac:dyDescent="0.2">
      <c r="A55" s="30"/>
      <c r="B55" s="23"/>
      <c r="C55" s="59"/>
      <c r="D55" s="23"/>
      <c r="E55" s="59"/>
      <c r="F55" s="23"/>
      <c r="G55" s="59"/>
      <c r="H55" s="23"/>
      <c r="I55" s="59"/>
    </row>
    <row r="56" spans="1:9" s="20" customFormat="1" ht="13.5" customHeight="1" x14ac:dyDescent="0.2">
      <c r="A56" s="19" t="s">
        <v>32</v>
      </c>
      <c r="B56" s="23" t="s">
        <v>50</v>
      </c>
      <c r="C56" s="66">
        <f>SUM(C51:C55)</f>
        <v>0</v>
      </c>
      <c r="D56" s="23" t="s">
        <v>50</v>
      </c>
      <c r="E56" s="66">
        <f>SUM(E51:E55)</f>
        <v>0</v>
      </c>
      <c r="F56" s="23" t="s">
        <v>50</v>
      </c>
      <c r="G56" s="66">
        <f>SUM(G51:G55)</f>
        <v>0</v>
      </c>
      <c r="H56" s="23" t="s">
        <v>50</v>
      </c>
      <c r="I56" s="66">
        <f>SUM(I51:I55)</f>
        <v>0</v>
      </c>
    </row>
    <row r="57" spans="1:9" s="20" customFormat="1" ht="8.1" customHeight="1" x14ac:dyDescent="0.2">
      <c r="A57" s="19"/>
      <c r="B57" s="23"/>
      <c r="C57" s="71"/>
      <c r="D57" s="23"/>
      <c r="E57" s="71"/>
      <c r="F57" s="23"/>
      <c r="G57" s="71"/>
      <c r="H57" s="23"/>
      <c r="I57" s="71"/>
    </row>
    <row r="58" spans="1:9" s="20" customFormat="1" ht="18.75" customHeight="1" thickBot="1" x14ac:dyDescent="0.3">
      <c r="A58" s="52" t="s">
        <v>304</v>
      </c>
      <c r="B58" s="23" t="s">
        <v>50</v>
      </c>
      <c r="C58" s="70">
        <f>C14+C21+C28+C35+C42+C49+C56</f>
        <v>0</v>
      </c>
      <c r="D58" s="23" t="s">
        <v>50</v>
      </c>
      <c r="E58" s="70">
        <f>E14+E21+E28+E35+E42+E49+E56</f>
        <v>0</v>
      </c>
      <c r="F58" s="23" t="s">
        <v>50</v>
      </c>
      <c r="G58" s="70">
        <f>G14+G21+G28+G35+G42+G49+G56</f>
        <v>89752</v>
      </c>
      <c r="H58" s="23" t="s">
        <v>50</v>
      </c>
      <c r="I58" s="70">
        <f>I14+I21+I28+I35+I42+I49+I56</f>
        <v>89752</v>
      </c>
    </row>
    <row r="59" spans="1:9" s="20" customFormat="1" ht="13.5" customHeight="1" thickTop="1" x14ac:dyDescent="0.2">
      <c r="A59" s="25"/>
    </row>
    <row r="60" spans="1:9" s="6" customFormat="1" ht="14.25" x14ac:dyDescent="0.2">
      <c r="A60" s="4"/>
    </row>
    <row r="61" spans="1:9" s="6" customFormat="1" ht="14.25" x14ac:dyDescent="0.2"/>
    <row r="62" spans="1:9" s="6" customFormat="1" ht="14.25" x14ac:dyDescent="0.2"/>
    <row r="63" spans="1:9" s="6" customFormat="1" ht="14.25" x14ac:dyDescent="0.2"/>
    <row r="64" spans="1:9" s="6" customFormat="1" ht="14.25" x14ac:dyDescent="0.2"/>
    <row r="65" s="6" customFormat="1" ht="14.25" x14ac:dyDescent="0.2"/>
    <row r="66" s="6" customFormat="1" ht="14.25" x14ac:dyDescent="0.2"/>
    <row r="67" s="6" customFormat="1" ht="14.25" x14ac:dyDescent="0.2"/>
    <row r="68" s="6" customFormat="1" ht="14.25" x14ac:dyDescent="0.2"/>
    <row r="69" s="6" customFormat="1" ht="14.25" x14ac:dyDescent="0.2"/>
    <row r="70" s="6" customFormat="1" ht="14.25" x14ac:dyDescent="0.2"/>
    <row r="71" s="6" customFormat="1" ht="14.25" x14ac:dyDescent="0.2"/>
    <row r="72" s="6" customFormat="1" ht="14.25" x14ac:dyDescent="0.2"/>
  </sheetData>
  <sheetProtection sheet="1" formatCells="0" formatColumns="0" formatRows="0" insertRows="0" deleteRows="0"/>
  <mergeCells count="7">
    <mergeCell ref="C6:E6"/>
    <mergeCell ref="G6:I6"/>
    <mergeCell ref="A1:I1"/>
    <mergeCell ref="A2:I2"/>
    <mergeCell ref="A3:I3"/>
    <mergeCell ref="C5:E5"/>
    <mergeCell ref="G5:I5"/>
  </mergeCells>
  <phoneticPr fontId="13" type="noConversion"/>
  <hyperlinks>
    <hyperlink ref="A7" location="SchD1" display="FUND"/>
    <hyperlink ref="C7" location="SchD2" display="SOURCES"/>
    <hyperlink ref="E7" location="SchD3" display="&lt;USES&gt;"/>
    <hyperlink ref="G7:I7" location="SchD4" display="IN"/>
  </hyperlinks>
  <printOptions horizontalCentered="1"/>
  <pageMargins left="0.5" right="0.5" top="0.5" bottom="0.5" header="0.75" footer="0.25"/>
  <pageSetup scale="85" orientation="portrait" r:id="rId1"/>
  <headerFooter alignWithMargins="0">
    <oddFooter>&amp;L&amp;"Arial,Bold" 4/19 Arizona Auditor General's Office&amp;C&amp;"Arial,Bold"SCHEDULE D&amp;R&amp;"Arial,Bold"Official City/Town Budget Forms</oddFooter>
  </headerFooter>
  <rowBreaks count="1" manualBreakCount="1">
    <brk id="5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57"/>
  <sheetViews>
    <sheetView showGridLines="0" showZeros="0" showOutlineSymbols="0" topLeftCell="A25" zoomScale="90" zoomScaleNormal="90" zoomScaleSheetLayoutView="100" workbookViewId="0">
      <selection activeCell="K20" sqref="K20"/>
    </sheetView>
  </sheetViews>
  <sheetFormatPr defaultColWidth="8.85546875" defaultRowHeight="12" x14ac:dyDescent="0.2"/>
  <cols>
    <col min="1" max="1" width="2.85546875" style="1" customWidth="1"/>
    <col min="2" max="2" width="29.5703125" style="1" customWidth="1"/>
    <col min="3" max="3" width="2.85546875" style="2" customWidth="1"/>
    <col min="4" max="4" width="18.42578125" style="1" customWidth="1"/>
    <col min="5" max="5" width="2.85546875" style="2" customWidth="1"/>
    <col min="6" max="6" width="17.42578125" style="1" customWidth="1"/>
    <col min="7" max="7" width="2.85546875" style="2" customWidth="1"/>
    <col min="8" max="8" width="18.42578125" style="1" customWidth="1"/>
    <col min="9" max="9" width="2.85546875" style="2" customWidth="1"/>
    <col min="10" max="10" width="18.5703125" style="1" customWidth="1"/>
    <col min="11" max="16384" width="8.85546875" style="1"/>
  </cols>
  <sheetData>
    <row r="1" spans="1:10" s="11" customFormat="1" ht="15" customHeight="1" x14ac:dyDescent="0.25">
      <c r="A1" s="318" t="str">
        <f>City_Town_of</f>
        <v>PATAGONIA</v>
      </c>
      <c r="B1" s="318"/>
      <c r="C1" s="318"/>
      <c r="D1" s="318"/>
      <c r="E1" s="318"/>
      <c r="F1" s="318"/>
      <c r="G1" s="318"/>
      <c r="H1" s="318"/>
      <c r="I1" s="318"/>
      <c r="J1" s="318"/>
    </row>
    <row r="2" spans="1:10" s="11" customFormat="1" ht="15" customHeight="1" x14ac:dyDescent="0.25">
      <c r="A2" s="318" t="s">
        <v>87</v>
      </c>
      <c r="B2" s="318"/>
      <c r="C2" s="318"/>
      <c r="D2" s="318"/>
      <c r="E2" s="318"/>
      <c r="F2" s="318"/>
      <c r="G2" s="318"/>
      <c r="H2" s="318"/>
      <c r="I2" s="318"/>
      <c r="J2" s="318"/>
    </row>
    <row r="3" spans="1:10" s="11" customFormat="1" ht="15" customHeight="1" x14ac:dyDescent="0.25">
      <c r="A3" s="320" t="str">
        <f>"Fiscal year " &amp; Cover!E7</f>
        <v>Fiscal year 2022</v>
      </c>
      <c r="B3" s="320"/>
      <c r="C3" s="320"/>
      <c r="D3" s="320"/>
      <c r="E3" s="320"/>
      <c r="F3" s="320"/>
      <c r="G3" s="320"/>
      <c r="H3" s="320"/>
      <c r="I3" s="320"/>
      <c r="J3" s="320"/>
    </row>
    <row r="4" spans="1:10" s="21" customFormat="1" ht="6.6" customHeight="1" x14ac:dyDescent="0.2">
      <c r="A4" s="83"/>
      <c r="B4" s="84"/>
      <c r="C4" s="85"/>
      <c r="D4" s="84"/>
      <c r="E4" s="85"/>
      <c r="F4" s="84"/>
      <c r="G4" s="85"/>
      <c r="H4" s="84"/>
      <c r="I4" s="85"/>
      <c r="J4" s="84"/>
    </row>
    <row r="5" spans="1:10" s="6" customFormat="1" ht="66.75" customHeight="1" x14ac:dyDescent="0.25">
      <c r="A5" s="97"/>
      <c r="B5" s="97"/>
      <c r="C5" s="86"/>
      <c r="D5" s="227" t="s">
        <v>314</v>
      </c>
      <c r="E5" s="86"/>
      <c r="F5" s="227" t="s">
        <v>315</v>
      </c>
      <c r="G5" s="86"/>
      <c r="H5" s="227" t="s">
        <v>312</v>
      </c>
      <c r="I5" s="86"/>
      <c r="J5" s="227" t="s">
        <v>316</v>
      </c>
    </row>
    <row r="6" spans="1:10" s="6" customFormat="1" ht="15.75" customHeight="1" thickBot="1" x14ac:dyDescent="0.3">
      <c r="A6" s="203"/>
      <c r="B6" s="231" t="s">
        <v>313</v>
      </c>
      <c r="C6" s="86"/>
      <c r="D6" s="87">
        <f>Cover!E7-1</f>
        <v>2021</v>
      </c>
      <c r="E6" s="86"/>
      <c r="F6" s="88">
        <f>Cover!E7-1</f>
        <v>2021</v>
      </c>
      <c r="G6" s="86"/>
      <c r="H6" s="88">
        <f>Cover!E7-1</f>
        <v>2021</v>
      </c>
      <c r="I6" s="86"/>
      <c r="J6" s="88">
        <f>Cover!E7</f>
        <v>2022</v>
      </c>
    </row>
    <row r="7" spans="1:10" s="20" customFormat="1" ht="18.75" customHeight="1" x14ac:dyDescent="0.25">
      <c r="A7" s="15" t="s">
        <v>9</v>
      </c>
      <c r="B7" s="25"/>
      <c r="C7" s="23"/>
      <c r="D7" s="53"/>
      <c r="E7" s="23"/>
      <c r="F7" s="53"/>
      <c r="G7" s="23"/>
      <c r="H7" s="53"/>
      <c r="I7" s="23"/>
      <c r="J7" s="53"/>
    </row>
    <row r="8" spans="1:10" s="20" customFormat="1" ht="13.5" customHeight="1" x14ac:dyDescent="0.2">
      <c r="A8" s="25"/>
      <c r="B8" s="36" t="s">
        <v>363</v>
      </c>
      <c r="C8" s="23" t="s">
        <v>50</v>
      </c>
      <c r="D8" s="63">
        <v>42966</v>
      </c>
      <c r="E8" s="23" t="s">
        <v>50</v>
      </c>
      <c r="F8" s="63"/>
      <c r="G8" s="23" t="s">
        <v>50</v>
      </c>
      <c r="H8" s="63">
        <v>35483</v>
      </c>
      <c r="I8" s="23" t="s">
        <v>50</v>
      </c>
      <c r="J8" s="63">
        <v>41272</v>
      </c>
    </row>
    <row r="9" spans="1:10" s="20" customFormat="1" ht="13.5" customHeight="1" x14ac:dyDescent="0.2">
      <c r="A9" s="25"/>
      <c r="B9" s="37" t="s">
        <v>364</v>
      </c>
      <c r="C9" s="23"/>
      <c r="D9" s="63">
        <v>230898</v>
      </c>
      <c r="E9" s="23"/>
      <c r="F9" s="63"/>
      <c r="G9" s="23"/>
      <c r="H9" s="63">
        <v>217860</v>
      </c>
      <c r="I9" s="23"/>
      <c r="J9" s="63">
        <v>257979</v>
      </c>
    </row>
    <row r="10" spans="1:10" s="20" customFormat="1" ht="13.5" customHeight="1" x14ac:dyDescent="0.2">
      <c r="A10" s="25"/>
      <c r="B10" s="37" t="s">
        <v>365</v>
      </c>
      <c r="C10" s="23"/>
      <c r="D10" s="63">
        <v>3800</v>
      </c>
      <c r="E10" s="23"/>
      <c r="F10" s="63"/>
      <c r="G10" s="23"/>
      <c r="H10" s="63">
        <v>3660</v>
      </c>
      <c r="I10" s="23"/>
      <c r="J10" s="63">
        <v>4200</v>
      </c>
    </row>
    <row r="11" spans="1:10" s="20" customFormat="1" ht="13.5" customHeight="1" x14ac:dyDescent="0.2">
      <c r="A11" s="25"/>
      <c r="B11" s="37" t="s">
        <v>366</v>
      </c>
      <c r="C11" s="23"/>
      <c r="D11" s="63">
        <v>33100</v>
      </c>
      <c r="E11" s="23"/>
      <c r="F11" s="63"/>
      <c r="G11" s="23"/>
      <c r="H11" s="63">
        <v>31500</v>
      </c>
      <c r="I11" s="23"/>
      <c r="J11" s="63">
        <v>27000</v>
      </c>
    </row>
    <row r="12" spans="1:10" s="20" customFormat="1" ht="13.5" customHeight="1" x14ac:dyDescent="0.2">
      <c r="A12" s="25"/>
      <c r="B12" s="37" t="s">
        <v>367</v>
      </c>
      <c r="C12" s="23"/>
      <c r="D12" s="63">
        <v>55000</v>
      </c>
      <c r="E12" s="23"/>
      <c r="F12" s="63"/>
      <c r="G12" s="23"/>
      <c r="H12" s="63">
        <v>55000</v>
      </c>
      <c r="I12" s="23"/>
      <c r="J12" s="63">
        <v>55000</v>
      </c>
    </row>
    <row r="13" spans="1:10" s="20" customFormat="1" ht="13.5" customHeight="1" x14ac:dyDescent="0.2">
      <c r="A13" s="25"/>
      <c r="B13" s="37" t="s">
        <v>368</v>
      </c>
      <c r="C13" s="23"/>
      <c r="D13" s="63">
        <v>357415</v>
      </c>
      <c r="E13" s="23"/>
      <c r="F13" s="63"/>
      <c r="G13" s="23"/>
      <c r="H13" s="63">
        <v>373514</v>
      </c>
      <c r="I13" s="23"/>
      <c r="J13" s="63">
        <v>358433</v>
      </c>
    </row>
    <row r="14" spans="1:10" s="20" customFormat="1" ht="13.5" customHeight="1" x14ac:dyDescent="0.2">
      <c r="A14" s="25"/>
      <c r="B14" s="37" t="s">
        <v>369</v>
      </c>
      <c r="C14" s="23"/>
      <c r="D14" s="63">
        <v>37687</v>
      </c>
      <c r="E14" s="23"/>
      <c r="F14" s="63"/>
      <c r="G14" s="23"/>
      <c r="H14" s="63">
        <v>8967</v>
      </c>
      <c r="I14" s="23"/>
      <c r="J14" s="63">
        <v>27799</v>
      </c>
    </row>
    <row r="15" spans="1:10" s="20" customFormat="1" ht="13.5" customHeight="1" x14ac:dyDescent="0.2">
      <c r="A15" s="25"/>
      <c r="B15" s="37" t="s">
        <v>370</v>
      </c>
      <c r="C15" s="23"/>
      <c r="D15" s="63">
        <v>127763</v>
      </c>
      <c r="E15" s="23"/>
      <c r="F15" s="63"/>
      <c r="G15" s="23"/>
      <c r="H15" s="63">
        <v>102645</v>
      </c>
      <c r="I15" s="23"/>
      <c r="J15" s="63">
        <v>112326</v>
      </c>
    </row>
    <row r="16" spans="1:10" s="20" customFormat="1" ht="13.5" customHeight="1" x14ac:dyDescent="0.2">
      <c r="A16" s="25"/>
      <c r="B16" s="37" t="s">
        <v>371</v>
      </c>
      <c r="C16" s="23"/>
      <c r="D16" s="63">
        <v>72055</v>
      </c>
      <c r="E16" s="23"/>
      <c r="F16" s="63"/>
      <c r="G16" s="23"/>
      <c r="H16" s="63">
        <v>152145</v>
      </c>
      <c r="I16" s="23"/>
      <c r="J16" s="63">
        <v>70789</v>
      </c>
    </row>
    <row r="17" spans="1:10" s="20" customFormat="1" ht="13.5" customHeight="1" x14ac:dyDescent="0.2">
      <c r="A17" s="25"/>
      <c r="B17" s="37" t="s">
        <v>372</v>
      </c>
      <c r="C17" s="23"/>
      <c r="D17" s="63">
        <v>14735</v>
      </c>
      <c r="E17" s="23"/>
      <c r="F17" s="63"/>
      <c r="G17" s="23"/>
      <c r="H17" s="63">
        <v>16125</v>
      </c>
      <c r="I17" s="23"/>
      <c r="J17" s="63">
        <v>14585</v>
      </c>
    </row>
    <row r="18" spans="1:10" s="20" customFormat="1" ht="13.5" customHeight="1" x14ac:dyDescent="0.2">
      <c r="A18" s="25"/>
      <c r="B18" s="37" t="s">
        <v>351</v>
      </c>
      <c r="C18" s="23"/>
      <c r="D18" s="63">
        <v>100000</v>
      </c>
      <c r="E18" s="23"/>
      <c r="F18" s="63"/>
      <c r="G18" s="23"/>
      <c r="H18" s="63">
        <v>100000</v>
      </c>
      <c r="I18" s="23"/>
      <c r="J18" s="63">
        <v>100000</v>
      </c>
    </row>
    <row r="19" spans="1:10" s="20" customFormat="1" ht="13.5" customHeight="1" x14ac:dyDescent="0.2">
      <c r="A19" s="25"/>
      <c r="B19" s="19" t="s">
        <v>28</v>
      </c>
      <c r="C19" s="23" t="s">
        <v>50</v>
      </c>
      <c r="D19" s="64">
        <f>SUM(D8:D18)</f>
        <v>1075419</v>
      </c>
      <c r="E19" s="23" t="s">
        <v>50</v>
      </c>
      <c r="F19" s="64">
        <f>SUM(F8:F18)</f>
        <v>0</v>
      </c>
      <c r="G19" s="23" t="s">
        <v>50</v>
      </c>
      <c r="H19" s="64">
        <f>SUM(H8:H18)</f>
        <v>1096899</v>
      </c>
      <c r="I19" s="23" t="s">
        <v>50</v>
      </c>
      <c r="J19" s="64">
        <f>SUM(J8:J18)</f>
        <v>1069383</v>
      </c>
    </row>
    <row r="20" spans="1:10" s="20" customFormat="1" ht="18.75" customHeight="1" x14ac:dyDescent="0.25">
      <c r="A20" s="15" t="s">
        <v>299</v>
      </c>
      <c r="B20" s="25"/>
      <c r="C20" s="23"/>
      <c r="D20" s="23"/>
      <c r="E20" s="23"/>
      <c r="F20" s="23"/>
      <c r="G20" s="23"/>
      <c r="H20" s="23"/>
      <c r="I20" s="23"/>
      <c r="J20" s="23"/>
    </row>
    <row r="21" spans="1:10" s="20" customFormat="1" ht="13.5" customHeight="1" x14ac:dyDescent="0.2">
      <c r="A21" s="25"/>
      <c r="B21" s="37" t="s">
        <v>373</v>
      </c>
      <c r="C21" s="23" t="s">
        <v>50</v>
      </c>
      <c r="D21" s="63">
        <v>185881</v>
      </c>
      <c r="E21" s="23" t="s">
        <v>50</v>
      </c>
      <c r="F21" s="63"/>
      <c r="G21" s="23" t="s">
        <v>50</v>
      </c>
      <c r="H21" s="63">
        <v>174629</v>
      </c>
      <c r="I21" s="23" t="s">
        <v>50</v>
      </c>
      <c r="J21" s="63">
        <v>193904</v>
      </c>
    </row>
    <row r="22" spans="1:10" s="20" customFormat="1" ht="13.5" customHeight="1" x14ac:dyDescent="0.2">
      <c r="A22" s="25"/>
      <c r="B22" s="37"/>
      <c r="C22" s="23"/>
      <c r="D22" s="63"/>
      <c r="E22" s="23"/>
      <c r="F22" s="63"/>
      <c r="G22" s="23"/>
      <c r="H22" s="63"/>
      <c r="I22" s="23"/>
      <c r="J22" s="63"/>
    </row>
    <row r="23" spans="1:10" s="20" customFormat="1" ht="13.5" customHeight="1" x14ac:dyDescent="0.2">
      <c r="A23" s="25"/>
      <c r="B23" s="37"/>
      <c r="C23" s="23"/>
      <c r="D23" s="63"/>
      <c r="E23" s="23"/>
      <c r="F23" s="63"/>
      <c r="G23" s="23"/>
      <c r="H23" s="63"/>
      <c r="I23" s="23"/>
      <c r="J23" s="63"/>
    </row>
    <row r="24" spans="1:10" s="20" customFormat="1" ht="13.5" customHeight="1" x14ac:dyDescent="0.2">
      <c r="A24" s="25"/>
      <c r="B24" s="37"/>
      <c r="C24" s="23"/>
      <c r="D24" s="63"/>
      <c r="E24" s="23"/>
      <c r="F24" s="63"/>
      <c r="G24" s="23"/>
      <c r="H24" s="63"/>
      <c r="I24" s="23"/>
      <c r="J24" s="63"/>
    </row>
    <row r="25" spans="1:10" s="20" customFormat="1" ht="13.5" customHeight="1" x14ac:dyDescent="0.2">
      <c r="A25" s="25"/>
      <c r="B25" s="37"/>
      <c r="C25" s="23"/>
      <c r="D25" s="63"/>
      <c r="E25" s="23"/>
      <c r="F25" s="63"/>
      <c r="G25" s="23"/>
      <c r="H25" s="63"/>
      <c r="I25" s="23"/>
      <c r="J25" s="63"/>
    </row>
    <row r="26" spans="1:10" s="20" customFormat="1" ht="13.5" customHeight="1" x14ac:dyDescent="0.2">
      <c r="A26" s="25"/>
      <c r="B26" s="37"/>
      <c r="C26" s="23"/>
      <c r="D26" s="63"/>
      <c r="E26" s="23"/>
      <c r="F26" s="63"/>
      <c r="G26" s="23"/>
      <c r="H26" s="63"/>
      <c r="I26" s="23"/>
      <c r="J26" s="63"/>
    </row>
    <row r="27" spans="1:10" s="20" customFormat="1" ht="13.5" customHeight="1" x14ac:dyDescent="0.2">
      <c r="A27" s="25"/>
      <c r="B27" s="19" t="s">
        <v>29</v>
      </c>
      <c r="C27" s="23" t="s">
        <v>50</v>
      </c>
      <c r="D27" s="64">
        <f>SUM(D21:D26)</f>
        <v>185881</v>
      </c>
      <c r="E27" s="23" t="s">
        <v>50</v>
      </c>
      <c r="F27" s="64">
        <f>SUM(F21:F26)</f>
        <v>0</v>
      </c>
      <c r="G27" s="23" t="s">
        <v>50</v>
      </c>
      <c r="H27" s="64">
        <f>SUM(H21:H26)</f>
        <v>174629</v>
      </c>
      <c r="I27" s="23" t="s">
        <v>50</v>
      </c>
      <c r="J27" s="64">
        <f>SUM(J21:J26)</f>
        <v>193904</v>
      </c>
    </row>
    <row r="28" spans="1:10" s="20" customFormat="1" ht="18.75" customHeight="1" x14ac:dyDescent="0.25">
      <c r="A28" s="15" t="s">
        <v>300</v>
      </c>
      <c r="B28" s="25"/>
      <c r="C28" s="23"/>
      <c r="D28" s="23"/>
      <c r="E28" s="23"/>
      <c r="F28" s="23"/>
      <c r="G28" s="23"/>
      <c r="H28" s="23"/>
      <c r="I28" s="23"/>
      <c r="J28" s="23"/>
    </row>
    <row r="29" spans="1:10" s="20" customFormat="1" ht="13.5" customHeight="1" x14ac:dyDescent="0.2">
      <c r="A29" s="25"/>
      <c r="B29" s="37"/>
      <c r="C29" s="23" t="s">
        <v>50</v>
      </c>
      <c r="D29" s="63"/>
      <c r="E29" s="23" t="s">
        <v>50</v>
      </c>
      <c r="F29" s="63"/>
      <c r="G29" s="23" t="s">
        <v>50</v>
      </c>
      <c r="H29" s="63"/>
      <c r="I29" s="23" t="s">
        <v>50</v>
      </c>
      <c r="J29" s="63"/>
    </row>
    <row r="30" spans="1:10" s="20" customFormat="1" ht="13.5" customHeight="1" x14ac:dyDescent="0.2">
      <c r="A30" s="25"/>
      <c r="B30" s="37"/>
      <c r="C30" s="23"/>
      <c r="D30" s="63"/>
      <c r="E30" s="23"/>
      <c r="F30" s="63"/>
      <c r="G30" s="23"/>
      <c r="H30" s="63"/>
      <c r="I30" s="23"/>
      <c r="J30" s="63"/>
    </row>
    <row r="31" spans="1:10" s="20" customFormat="1" ht="13.5" customHeight="1" x14ac:dyDescent="0.2">
      <c r="A31" s="25"/>
      <c r="B31" s="37"/>
      <c r="C31" s="23"/>
      <c r="D31" s="63"/>
      <c r="E31" s="23"/>
      <c r="F31" s="63"/>
      <c r="G31" s="23"/>
      <c r="H31" s="63"/>
      <c r="I31" s="23"/>
      <c r="J31" s="63"/>
    </row>
    <row r="32" spans="1:10" s="20" customFormat="1" ht="13.5" customHeight="1" x14ac:dyDescent="0.2">
      <c r="A32" s="25"/>
      <c r="B32" s="19" t="s">
        <v>10</v>
      </c>
      <c r="C32" s="23" t="s">
        <v>50</v>
      </c>
      <c r="D32" s="64">
        <f>SUM(D29:D31)</f>
        <v>0</v>
      </c>
      <c r="E32" s="23" t="s">
        <v>50</v>
      </c>
      <c r="F32" s="64">
        <f>SUM(F29:F31)</f>
        <v>0</v>
      </c>
      <c r="G32" s="23" t="s">
        <v>50</v>
      </c>
      <c r="H32" s="64">
        <f>SUM(H29:H31)</f>
        <v>0</v>
      </c>
      <c r="I32" s="23" t="s">
        <v>50</v>
      </c>
      <c r="J32" s="64">
        <f>SUM(J29:J31)</f>
        <v>0</v>
      </c>
    </row>
    <row r="33" spans="1:10" s="20" customFormat="1" ht="18.75" customHeight="1" x14ac:dyDescent="0.25">
      <c r="A33" s="15" t="s">
        <v>301</v>
      </c>
      <c r="B33" s="25"/>
      <c r="C33" s="23"/>
      <c r="D33" s="23"/>
      <c r="E33" s="23"/>
      <c r="F33" s="23"/>
      <c r="G33" s="23"/>
      <c r="H33" s="23"/>
      <c r="I33" s="23"/>
      <c r="J33" s="23"/>
    </row>
    <row r="34" spans="1:10" s="20" customFormat="1" ht="13.5" customHeight="1" x14ac:dyDescent="0.2">
      <c r="A34" s="25"/>
      <c r="B34" s="37"/>
      <c r="C34" s="23" t="s">
        <v>50</v>
      </c>
      <c r="D34" s="63"/>
      <c r="E34" s="23" t="s">
        <v>50</v>
      </c>
      <c r="F34" s="63"/>
      <c r="G34" s="23" t="s">
        <v>50</v>
      </c>
      <c r="H34" s="63"/>
      <c r="I34" s="23" t="s">
        <v>50</v>
      </c>
      <c r="J34" s="63"/>
    </row>
    <row r="35" spans="1:10" s="20" customFormat="1" ht="13.5" customHeight="1" x14ac:dyDescent="0.2">
      <c r="A35" s="25"/>
      <c r="B35" s="37"/>
      <c r="C35" s="23"/>
      <c r="D35" s="63"/>
      <c r="E35" s="23"/>
      <c r="F35" s="63"/>
      <c r="G35" s="23"/>
      <c r="H35" s="63"/>
      <c r="I35" s="23"/>
      <c r="J35" s="63"/>
    </row>
    <row r="36" spans="1:10" s="20" customFormat="1" ht="13.5" customHeight="1" x14ac:dyDescent="0.2">
      <c r="A36" s="25"/>
      <c r="B36" s="37"/>
      <c r="C36" s="23"/>
      <c r="D36" s="63"/>
      <c r="E36" s="23"/>
      <c r="F36" s="63"/>
      <c r="G36" s="23"/>
      <c r="H36" s="63"/>
      <c r="I36" s="23"/>
      <c r="J36" s="63"/>
    </row>
    <row r="37" spans="1:10" s="20" customFormat="1" ht="13.5" customHeight="1" x14ac:dyDescent="0.2">
      <c r="A37" s="25"/>
      <c r="B37" s="19" t="s">
        <v>30</v>
      </c>
      <c r="C37" s="23" t="s">
        <v>50</v>
      </c>
      <c r="D37" s="64">
        <f>SUM(D34:D36)</f>
        <v>0</v>
      </c>
      <c r="E37" s="23" t="s">
        <v>50</v>
      </c>
      <c r="F37" s="64">
        <f>SUM(F34:F36)</f>
        <v>0</v>
      </c>
      <c r="G37" s="23" t="s">
        <v>50</v>
      </c>
      <c r="H37" s="64">
        <f>SUM(H34:H36)</f>
        <v>0</v>
      </c>
      <c r="I37" s="23" t="s">
        <v>50</v>
      </c>
      <c r="J37" s="64">
        <f>SUM(J34:J36)</f>
        <v>0</v>
      </c>
    </row>
    <row r="38" spans="1:10" s="20" customFormat="1" ht="18.75" customHeight="1" x14ac:dyDescent="0.25">
      <c r="A38" s="15" t="s">
        <v>302</v>
      </c>
      <c r="B38" s="19"/>
      <c r="C38" s="23"/>
      <c r="D38" s="23"/>
      <c r="E38" s="23"/>
      <c r="F38" s="23"/>
      <c r="G38" s="23"/>
      <c r="H38" s="23"/>
      <c r="I38" s="23"/>
      <c r="J38" s="23"/>
    </row>
    <row r="39" spans="1:10" s="20" customFormat="1" ht="13.5" customHeight="1" x14ac:dyDescent="0.2">
      <c r="A39" s="25"/>
      <c r="B39" s="37"/>
      <c r="C39" s="23" t="s">
        <v>50</v>
      </c>
      <c r="D39" s="63"/>
      <c r="E39" s="23" t="s">
        <v>50</v>
      </c>
      <c r="F39" s="63"/>
      <c r="G39" s="23" t="s">
        <v>50</v>
      </c>
      <c r="H39" s="63"/>
      <c r="I39" s="23" t="s">
        <v>50</v>
      </c>
      <c r="J39" s="63"/>
    </row>
    <row r="40" spans="1:10" s="20" customFormat="1" ht="13.5" customHeight="1" x14ac:dyDescent="0.2">
      <c r="A40" s="25"/>
      <c r="B40" s="37"/>
      <c r="C40" s="23"/>
      <c r="D40" s="63"/>
      <c r="E40" s="23"/>
      <c r="F40" s="63"/>
      <c r="G40" s="23"/>
      <c r="H40" s="63"/>
      <c r="I40" s="23"/>
      <c r="J40" s="63"/>
    </row>
    <row r="41" spans="1:10" s="20" customFormat="1" ht="13.5" customHeight="1" x14ac:dyDescent="0.2">
      <c r="A41" s="25"/>
      <c r="B41" s="37"/>
      <c r="C41" s="23"/>
      <c r="D41" s="63"/>
      <c r="E41" s="23"/>
      <c r="F41" s="63"/>
      <c r="G41" s="23"/>
      <c r="H41" s="63"/>
      <c r="I41" s="23"/>
      <c r="J41" s="63"/>
    </row>
    <row r="42" spans="1:10" s="20" customFormat="1" ht="13.5" customHeight="1" x14ac:dyDescent="0.2">
      <c r="A42" s="25"/>
      <c r="B42" s="19" t="s">
        <v>31</v>
      </c>
      <c r="C42" s="23" t="s">
        <v>50</v>
      </c>
      <c r="D42" s="64">
        <f>SUM(D39:D41)</f>
        <v>0</v>
      </c>
      <c r="E42" s="23" t="s">
        <v>50</v>
      </c>
      <c r="F42" s="64">
        <f>SUM(F39:F41)</f>
        <v>0</v>
      </c>
      <c r="G42" s="23" t="s">
        <v>50</v>
      </c>
      <c r="H42" s="64">
        <f>SUM(H39:H41)</f>
        <v>0</v>
      </c>
      <c r="I42" s="23" t="s">
        <v>50</v>
      </c>
      <c r="J42" s="64">
        <f>SUM(J39:J41)</f>
        <v>0</v>
      </c>
    </row>
    <row r="43" spans="1:10" s="20" customFormat="1" ht="18.75" customHeight="1" x14ac:dyDescent="0.25">
      <c r="A43" s="15" t="s">
        <v>303</v>
      </c>
      <c r="B43" s="25"/>
      <c r="C43" s="23"/>
      <c r="D43" s="23"/>
      <c r="E43" s="23"/>
      <c r="F43" s="23"/>
      <c r="G43" s="23"/>
      <c r="H43" s="23"/>
      <c r="I43" s="23"/>
      <c r="J43" s="23"/>
    </row>
    <row r="44" spans="1:10" s="20" customFormat="1" ht="13.5" customHeight="1" x14ac:dyDescent="0.2">
      <c r="A44" s="25"/>
      <c r="B44" s="37" t="s">
        <v>374</v>
      </c>
      <c r="C44" s="23" t="s">
        <v>50</v>
      </c>
      <c r="D44" s="63">
        <v>495991</v>
      </c>
      <c r="E44" s="23" t="s">
        <v>50</v>
      </c>
      <c r="F44" s="63"/>
      <c r="G44" s="23" t="s">
        <v>50</v>
      </c>
      <c r="H44" s="63">
        <v>364352</v>
      </c>
      <c r="I44" s="23" t="s">
        <v>50</v>
      </c>
      <c r="J44" s="63">
        <v>448878</v>
      </c>
    </row>
    <row r="45" spans="1:10" s="20" customFormat="1" ht="13.5" customHeight="1" x14ac:dyDescent="0.2">
      <c r="A45" s="25"/>
      <c r="B45" s="37" t="s">
        <v>375</v>
      </c>
      <c r="C45" s="23"/>
      <c r="D45" s="63">
        <v>181639</v>
      </c>
      <c r="E45" s="23"/>
      <c r="F45" s="63"/>
      <c r="G45" s="23"/>
      <c r="H45" s="63">
        <v>180377</v>
      </c>
      <c r="I45" s="23"/>
      <c r="J45" s="63">
        <v>193335</v>
      </c>
    </row>
    <row r="46" spans="1:10" s="20" customFormat="1" ht="13.5" customHeight="1" x14ac:dyDescent="0.2">
      <c r="A46" s="25"/>
      <c r="B46" s="37"/>
      <c r="C46" s="23"/>
      <c r="D46" s="63"/>
      <c r="E46" s="23"/>
      <c r="F46" s="63"/>
      <c r="G46" s="23"/>
      <c r="H46" s="63"/>
      <c r="I46" s="23"/>
      <c r="J46" s="63"/>
    </row>
    <row r="47" spans="1:10" s="20" customFormat="1" ht="13.5" customHeight="1" x14ac:dyDescent="0.2">
      <c r="A47" s="25"/>
      <c r="B47" s="19" t="s">
        <v>12</v>
      </c>
      <c r="C47" s="23" t="s">
        <v>50</v>
      </c>
      <c r="D47" s="64">
        <f>SUM(D44:D46)</f>
        <v>677630</v>
      </c>
      <c r="E47" s="23" t="s">
        <v>50</v>
      </c>
      <c r="F47" s="64">
        <f>SUM(F44:F46)</f>
        <v>0</v>
      </c>
      <c r="G47" s="23" t="s">
        <v>50</v>
      </c>
      <c r="H47" s="64">
        <f>SUM(H44:H46)</f>
        <v>544729</v>
      </c>
      <c r="I47" s="23" t="s">
        <v>50</v>
      </c>
      <c r="J47" s="64">
        <f>SUM(J44:J46)</f>
        <v>642213</v>
      </c>
    </row>
    <row r="48" spans="1:10" s="20" customFormat="1" ht="18.75" customHeight="1" x14ac:dyDescent="0.25">
      <c r="A48" s="15" t="s">
        <v>111</v>
      </c>
      <c r="B48" s="25"/>
      <c r="C48" s="23"/>
      <c r="D48" s="23"/>
      <c r="E48" s="23"/>
      <c r="F48" s="23"/>
      <c r="G48" s="23"/>
      <c r="H48" s="23"/>
      <c r="I48" s="23"/>
      <c r="J48" s="23"/>
    </row>
    <row r="49" spans="1:10" s="20" customFormat="1" ht="13.5" customHeight="1" x14ac:dyDescent="0.2">
      <c r="A49" s="25"/>
      <c r="B49" s="37"/>
      <c r="C49" s="23" t="s">
        <v>50</v>
      </c>
      <c r="D49" s="63"/>
      <c r="E49" s="23" t="s">
        <v>50</v>
      </c>
      <c r="F49" s="63"/>
      <c r="G49" s="23" t="s">
        <v>50</v>
      </c>
      <c r="H49" s="63"/>
      <c r="I49" s="23" t="s">
        <v>50</v>
      </c>
      <c r="J49" s="63"/>
    </row>
    <row r="50" spans="1:10" s="20" customFormat="1" ht="13.5" customHeight="1" x14ac:dyDescent="0.2">
      <c r="A50" s="25"/>
      <c r="B50" s="37"/>
      <c r="C50" s="23"/>
      <c r="D50" s="63"/>
      <c r="E50" s="23"/>
      <c r="F50" s="63"/>
      <c r="G50" s="23"/>
      <c r="H50" s="63"/>
      <c r="I50" s="23"/>
      <c r="J50" s="63"/>
    </row>
    <row r="51" spans="1:10" s="20" customFormat="1" ht="13.5" customHeight="1" x14ac:dyDescent="0.2">
      <c r="A51" s="25"/>
      <c r="B51" s="37"/>
      <c r="C51" s="23"/>
      <c r="D51" s="63"/>
      <c r="E51" s="23"/>
      <c r="F51" s="63"/>
      <c r="G51" s="23"/>
      <c r="H51" s="63"/>
      <c r="I51" s="23"/>
      <c r="J51" s="63"/>
    </row>
    <row r="52" spans="1:10" s="20" customFormat="1" ht="13.5" customHeight="1" x14ac:dyDescent="0.2">
      <c r="A52" s="25"/>
      <c r="B52" s="19" t="s">
        <v>32</v>
      </c>
      <c r="C52" s="23" t="s">
        <v>50</v>
      </c>
      <c r="D52" s="64">
        <f>SUM(D49:D51)</f>
        <v>0</v>
      </c>
      <c r="E52" s="23" t="s">
        <v>50</v>
      </c>
      <c r="F52" s="64">
        <f>SUM(F49:F51)</f>
        <v>0</v>
      </c>
      <c r="G52" s="23" t="s">
        <v>50</v>
      </c>
      <c r="H52" s="64">
        <f>SUM(H49:H51)</f>
        <v>0</v>
      </c>
      <c r="I52" s="23" t="s">
        <v>50</v>
      </c>
      <c r="J52" s="64">
        <f>SUM(J49:J51)</f>
        <v>0</v>
      </c>
    </row>
    <row r="53" spans="1:10" s="20" customFormat="1" ht="18" customHeight="1" thickBot="1" x14ac:dyDescent="0.3">
      <c r="A53" s="25"/>
      <c r="B53" s="52" t="s">
        <v>304</v>
      </c>
      <c r="C53" s="23" t="s">
        <v>50</v>
      </c>
      <c r="D53" s="67">
        <f>D19+D27+D32+D37+D42+D47+D52</f>
        <v>1938930</v>
      </c>
      <c r="E53" s="23" t="s">
        <v>50</v>
      </c>
      <c r="F53" s="67">
        <f>F19+F27+F32+F37+F42+F47+F52</f>
        <v>0</v>
      </c>
      <c r="G53" s="23" t="s">
        <v>50</v>
      </c>
      <c r="H53" s="67">
        <f>H19+H27+H32+H37+H42+H47+H52</f>
        <v>1816257</v>
      </c>
      <c r="I53" s="23" t="s">
        <v>50</v>
      </c>
      <c r="J53" s="67">
        <f>J19+J27+J32+J37+J42+J47+J52</f>
        <v>1905500</v>
      </c>
    </row>
    <row r="54" spans="1:10" s="20" customFormat="1" ht="13.5" customHeight="1" thickTop="1" x14ac:dyDescent="0.25">
      <c r="A54" s="25"/>
      <c r="B54" s="52"/>
      <c r="C54" s="23"/>
      <c r="D54" s="23"/>
      <c r="E54" s="23"/>
      <c r="F54" s="23"/>
      <c r="G54" s="23"/>
      <c r="H54" s="23"/>
      <c r="I54" s="23"/>
      <c r="J54" s="23"/>
    </row>
    <row r="55" spans="1:10" s="6" customFormat="1" ht="30.75" customHeight="1" x14ac:dyDescent="0.2">
      <c r="A55" s="72" t="s">
        <v>6</v>
      </c>
      <c r="B55" s="322" t="s">
        <v>54</v>
      </c>
      <c r="C55" s="322"/>
      <c r="D55" s="322"/>
      <c r="E55" s="322"/>
      <c r="F55" s="322"/>
      <c r="G55" s="322"/>
      <c r="H55" s="322"/>
      <c r="I55" s="322"/>
      <c r="J55" s="322"/>
    </row>
    <row r="56" spans="1:10" s="6" customFormat="1" ht="15" x14ac:dyDescent="0.25">
      <c r="A56" s="13" t="s">
        <v>33</v>
      </c>
      <c r="C56" s="4"/>
      <c r="D56" s="15"/>
      <c r="E56" s="4"/>
      <c r="F56" s="15"/>
      <c r="G56" s="4"/>
      <c r="H56" s="15"/>
      <c r="I56" s="4"/>
      <c r="J56" s="15"/>
    </row>
    <row r="57" spans="1:10" ht="15" x14ac:dyDescent="0.2">
      <c r="A57" s="12"/>
      <c r="B57" s="12"/>
      <c r="C57" s="12"/>
      <c r="D57" s="12"/>
      <c r="E57" s="12"/>
      <c r="F57" s="12"/>
      <c r="G57" s="12"/>
      <c r="H57" s="12"/>
      <c r="I57" s="12"/>
      <c r="J57" s="12"/>
    </row>
  </sheetData>
  <sheetProtection sheet="1" formatCells="0" formatColumns="0" formatRows="0" insertRows="0" deleteRows="0"/>
  <mergeCells count="4">
    <mergeCell ref="A2:J2"/>
    <mergeCell ref="A3:J3"/>
    <mergeCell ref="A1:J1"/>
    <mergeCell ref="B55:J55"/>
  </mergeCells>
  <phoneticPr fontId="13" type="noConversion"/>
  <hyperlinks>
    <hyperlink ref="D5" location="SchE2" display="SchE2"/>
    <hyperlink ref="F5" location="SchE3" display="SchE3"/>
    <hyperlink ref="H5" location="SchE4" display="SchE4"/>
    <hyperlink ref="J5" location="SchE5" display="SchE5"/>
    <hyperlink ref="B6" location="SchE1" display="FUND/DEPARTMENT"/>
  </hyperlinks>
  <printOptions horizontalCentered="1"/>
  <pageMargins left="0.5" right="0.5" top="0.5" bottom="0.5" header="0.5" footer="0.25"/>
  <pageSetup scale="83" orientation="portrait" r:id="rId1"/>
  <headerFooter alignWithMargins="0">
    <oddFooter>&amp;L&amp;"Arial,Bold" 4/19 Arizona Auditor General's Office&amp;C&amp;"Arial,Bold"SCHEDULE E&amp;R&amp;"Arial,Bold"Official City/Town Budget Forms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57"/>
  <sheetViews>
    <sheetView showGridLines="0" showZeros="0" showOutlineSymbols="0" topLeftCell="A22" zoomScale="90" zoomScaleNormal="90" zoomScaleSheetLayoutView="100" workbookViewId="0">
      <selection activeCell="K28" sqref="K27:K28"/>
    </sheetView>
  </sheetViews>
  <sheetFormatPr defaultColWidth="8.85546875" defaultRowHeight="12" x14ac:dyDescent="0.2"/>
  <cols>
    <col min="1" max="1" width="2.85546875" style="1" customWidth="1"/>
    <col min="2" max="2" width="29.5703125" style="1" customWidth="1"/>
    <col min="3" max="3" width="2.85546875" style="2" customWidth="1"/>
    <col min="4" max="4" width="18.42578125" style="1" customWidth="1"/>
    <col min="5" max="5" width="2.85546875" style="2" customWidth="1"/>
    <col min="6" max="6" width="17.42578125" style="1" customWidth="1"/>
    <col min="7" max="7" width="2.85546875" style="2" customWidth="1"/>
    <col min="8" max="8" width="18.42578125" style="1" customWidth="1"/>
    <col min="9" max="9" width="2.85546875" style="2" customWidth="1"/>
    <col min="10" max="10" width="18.5703125" style="1" customWidth="1"/>
    <col min="11" max="16384" width="8.85546875" style="1"/>
  </cols>
  <sheetData>
    <row r="1" spans="1:10" s="11" customFormat="1" ht="15" customHeight="1" x14ac:dyDescent="0.25">
      <c r="A1" s="318" t="str">
        <f>City_Town_of</f>
        <v>PATAGONIA</v>
      </c>
      <c r="B1" s="318"/>
      <c r="C1" s="318"/>
      <c r="D1" s="318"/>
      <c r="E1" s="318"/>
      <c r="F1" s="318"/>
      <c r="G1" s="318"/>
      <c r="H1" s="318"/>
      <c r="I1" s="318"/>
      <c r="J1" s="318"/>
    </row>
    <row r="2" spans="1:10" s="11" customFormat="1" ht="15" customHeight="1" x14ac:dyDescent="0.25">
      <c r="A2" s="320" t="s">
        <v>88</v>
      </c>
      <c r="B2" s="320"/>
      <c r="C2" s="320"/>
      <c r="D2" s="320"/>
      <c r="E2" s="320"/>
      <c r="F2" s="320"/>
      <c r="G2" s="320"/>
      <c r="H2" s="320"/>
      <c r="I2" s="320"/>
      <c r="J2" s="320"/>
    </row>
    <row r="3" spans="1:10" s="11" customFormat="1" ht="15" customHeight="1" x14ac:dyDescent="0.25">
      <c r="A3" s="320" t="str">
        <f>"Fiscal year " &amp; Cover!E7</f>
        <v>Fiscal year 2022</v>
      </c>
      <c r="B3" s="320"/>
      <c r="C3" s="320"/>
      <c r="D3" s="320"/>
      <c r="E3" s="320"/>
      <c r="F3" s="320"/>
      <c r="G3" s="320"/>
      <c r="H3" s="320"/>
      <c r="I3" s="320"/>
      <c r="J3" s="320"/>
    </row>
    <row r="4" spans="1:10" s="21" customFormat="1" ht="5.25" customHeight="1" x14ac:dyDescent="0.2">
      <c r="A4" s="83"/>
      <c r="B4" s="84"/>
      <c r="C4" s="85"/>
      <c r="D4" s="84"/>
      <c r="E4" s="85"/>
      <c r="F4" s="84"/>
      <c r="G4" s="85"/>
      <c r="H4" s="84"/>
      <c r="I4" s="85"/>
      <c r="J4" s="84"/>
    </row>
    <row r="5" spans="1:10" s="6" customFormat="1" ht="64.5" customHeight="1" x14ac:dyDescent="0.25">
      <c r="A5" s="97"/>
      <c r="B5" s="97"/>
      <c r="C5" s="86"/>
      <c r="D5" s="227" t="s">
        <v>314</v>
      </c>
      <c r="E5" s="86"/>
      <c r="F5" s="227" t="s">
        <v>315</v>
      </c>
      <c r="G5" s="86"/>
      <c r="H5" s="227" t="s">
        <v>312</v>
      </c>
      <c r="I5" s="86"/>
      <c r="J5" s="227" t="s">
        <v>316</v>
      </c>
    </row>
    <row r="6" spans="1:10" s="20" customFormat="1" ht="18.75" customHeight="1" thickBot="1" x14ac:dyDescent="0.3">
      <c r="A6" s="325" t="s">
        <v>317</v>
      </c>
      <c r="B6" s="325"/>
      <c r="C6" s="23"/>
      <c r="D6" s="109">
        <f>Cover!E7-1</f>
        <v>2021</v>
      </c>
      <c r="E6" s="98"/>
      <c r="F6" s="110">
        <f>Cover!E7-1</f>
        <v>2021</v>
      </c>
      <c r="G6" s="98"/>
      <c r="H6" s="110">
        <f>Cover!E7-1</f>
        <v>2021</v>
      </c>
      <c r="I6" s="98"/>
      <c r="J6" s="110">
        <f>Cover!E7</f>
        <v>2022</v>
      </c>
    </row>
    <row r="7" spans="1:10" s="20" customFormat="1" ht="13.5" customHeight="1" thickTop="1" x14ac:dyDescent="0.2">
      <c r="A7" s="25"/>
      <c r="B7" s="108"/>
      <c r="C7" s="23"/>
      <c r="D7" s="23"/>
      <c r="E7" s="23"/>
      <c r="F7" s="23"/>
      <c r="G7" s="23"/>
      <c r="H7" s="23"/>
      <c r="I7" s="23"/>
      <c r="J7" s="23"/>
    </row>
    <row r="8" spans="1:10" s="20" customFormat="1" ht="13.5" customHeight="1" x14ac:dyDescent="0.2">
      <c r="A8" s="25"/>
      <c r="B8" s="37" t="s">
        <v>363</v>
      </c>
      <c r="C8" s="23" t="s">
        <v>50</v>
      </c>
      <c r="D8" s="63">
        <v>42966</v>
      </c>
      <c r="E8" s="23" t="s">
        <v>50</v>
      </c>
      <c r="F8" s="63"/>
      <c r="G8" s="23" t="s">
        <v>50</v>
      </c>
      <c r="H8" s="63">
        <v>35483</v>
      </c>
      <c r="I8" s="23" t="s">
        <v>50</v>
      </c>
      <c r="J8" s="63">
        <v>41272</v>
      </c>
    </row>
    <row r="9" spans="1:10" s="20" customFormat="1" ht="13.5" customHeight="1" x14ac:dyDescent="0.2">
      <c r="A9" s="25"/>
      <c r="B9" s="37" t="s">
        <v>364</v>
      </c>
      <c r="C9" s="23"/>
      <c r="D9" s="63">
        <v>230898</v>
      </c>
      <c r="E9" s="23"/>
      <c r="F9" s="63"/>
      <c r="G9" s="23"/>
      <c r="H9" s="63">
        <v>217860</v>
      </c>
      <c r="I9" s="23"/>
      <c r="J9" s="63">
        <v>257979</v>
      </c>
    </row>
    <row r="10" spans="1:10" s="20" customFormat="1" ht="13.5" customHeight="1" x14ac:dyDescent="0.2">
      <c r="A10" s="25"/>
      <c r="B10" s="37" t="s">
        <v>365</v>
      </c>
      <c r="C10" s="23"/>
      <c r="D10" s="63">
        <v>3800</v>
      </c>
      <c r="E10" s="23"/>
      <c r="F10" s="63"/>
      <c r="G10" s="23"/>
      <c r="H10" s="63">
        <v>3660</v>
      </c>
      <c r="I10" s="23"/>
      <c r="J10" s="63">
        <v>4200</v>
      </c>
    </row>
    <row r="11" spans="1:10" s="20" customFormat="1" ht="13.5" customHeight="1" x14ac:dyDescent="0.2">
      <c r="A11" s="25"/>
      <c r="B11" s="37" t="s">
        <v>366</v>
      </c>
      <c r="C11" s="23"/>
      <c r="D11" s="63">
        <v>33100</v>
      </c>
      <c r="E11" s="23"/>
      <c r="F11" s="63"/>
      <c r="G11" s="23"/>
      <c r="H11" s="63">
        <v>31370</v>
      </c>
      <c r="I11" s="23"/>
      <c r="J11" s="63">
        <v>27000</v>
      </c>
    </row>
    <row r="12" spans="1:10" s="20" customFormat="1" ht="13.5" customHeight="1" x14ac:dyDescent="0.2">
      <c r="A12" s="25"/>
      <c r="B12" s="37" t="s">
        <v>367</v>
      </c>
      <c r="C12" s="23"/>
      <c r="D12" s="63">
        <v>55000</v>
      </c>
      <c r="E12" s="23"/>
      <c r="F12" s="63"/>
      <c r="G12" s="23"/>
      <c r="H12" s="63">
        <v>55000</v>
      </c>
      <c r="I12" s="23"/>
      <c r="J12" s="63">
        <v>55000</v>
      </c>
    </row>
    <row r="13" spans="1:10" s="20" customFormat="1" ht="13.5" customHeight="1" x14ac:dyDescent="0.2">
      <c r="A13" s="25"/>
      <c r="B13" s="37" t="s">
        <v>368</v>
      </c>
      <c r="C13" s="23"/>
      <c r="D13" s="63">
        <v>357415</v>
      </c>
      <c r="E13" s="23"/>
      <c r="F13" s="63"/>
      <c r="G13" s="23"/>
      <c r="H13" s="63">
        <v>373514</v>
      </c>
      <c r="I13" s="23"/>
      <c r="J13" s="63">
        <v>358433</v>
      </c>
    </row>
    <row r="14" spans="1:10" s="20" customFormat="1" ht="13.5" customHeight="1" x14ac:dyDescent="0.2">
      <c r="A14" s="25"/>
      <c r="B14" s="37" t="s">
        <v>369</v>
      </c>
      <c r="C14" s="23"/>
      <c r="D14" s="63">
        <v>37687</v>
      </c>
      <c r="E14" s="23"/>
      <c r="F14" s="63"/>
      <c r="G14" s="23"/>
      <c r="H14" s="63">
        <v>8967</v>
      </c>
      <c r="I14" s="23"/>
      <c r="J14" s="63">
        <v>27799</v>
      </c>
    </row>
    <row r="15" spans="1:10" s="20" customFormat="1" ht="13.5" customHeight="1" x14ac:dyDescent="0.2">
      <c r="A15" s="25"/>
      <c r="B15" s="37" t="s">
        <v>370</v>
      </c>
      <c r="C15" s="23"/>
      <c r="D15" s="63">
        <v>127763</v>
      </c>
      <c r="E15" s="23"/>
      <c r="F15" s="63"/>
      <c r="G15" s="23"/>
      <c r="H15" s="63">
        <v>102645</v>
      </c>
      <c r="I15" s="23"/>
      <c r="J15" s="63">
        <v>112326</v>
      </c>
    </row>
    <row r="16" spans="1:10" s="20" customFormat="1" ht="13.5" customHeight="1" x14ac:dyDescent="0.2">
      <c r="A16" s="25"/>
      <c r="B16" s="37" t="s">
        <v>371</v>
      </c>
      <c r="C16" s="23"/>
      <c r="D16" s="63">
        <v>72055</v>
      </c>
      <c r="E16" s="23"/>
      <c r="F16" s="63"/>
      <c r="G16" s="23"/>
      <c r="H16" s="63">
        <v>152145</v>
      </c>
      <c r="I16" s="23"/>
      <c r="J16" s="63">
        <v>63614</v>
      </c>
    </row>
    <row r="17" spans="1:10" s="20" customFormat="1" ht="13.5" customHeight="1" x14ac:dyDescent="0.2">
      <c r="A17" s="25"/>
      <c r="B17" s="37" t="s">
        <v>372</v>
      </c>
      <c r="C17" s="23"/>
      <c r="D17" s="63">
        <v>14735</v>
      </c>
      <c r="E17" s="23"/>
      <c r="F17" s="63"/>
      <c r="G17" s="23"/>
      <c r="H17" s="63">
        <v>16125</v>
      </c>
      <c r="I17" s="23"/>
      <c r="J17" s="63">
        <v>14585</v>
      </c>
    </row>
    <row r="18" spans="1:10" s="20" customFormat="1" ht="13.5" customHeight="1" x14ac:dyDescent="0.2">
      <c r="A18" s="25"/>
      <c r="B18" s="37" t="s">
        <v>351</v>
      </c>
      <c r="C18" s="23"/>
      <c r="D18" s="63">
        <v>100000</v>
      </c>
      <c r="E18" s="23"/>
      <c r="F18" s="63"/>
      <c r="G18" s="23"/>
      <c r="H18" s="63">
        <v>100000</v>
      </c>
      <c r="I18" s="23"/>
      <c r="J18" s="63">
        <v>100000</v>
      </c>
    </row>
    <row r="19" spans="1:10" s="20" customFormat="1" ht="13.5" customHeight="1" x14ac:dyDescent="0.2">
      <c r="A19" s="25"/>
      <c r="B19" s="37"/>
      <c r="C19" s="23"/>
      <c r="D19" s="63"/>
      <c r="E19" s="23"/>
      <c r="F19" s="63"/>
      <c r="G19" s="23"/>
      <c r="H19" s="63"/>
      <c r="I19" s="23"/>
      <c r="J19" s="63"/>
    </row>
    <row r="20" spans="1:10" s="20" customFormat="1" ht="13.5" customHeight="1" thickBot="1" x14ac:dyDescent="0.25">
      <c r="A20" s="25"/>
      <c r="B20" s="90" t="s">
        <v>60</v>
      </c>
      <c r="C20" s="23" t="s">
        <v>50</v>
      </c>
      <c r="D20" s="67">
        <f>SUM(D8:D19)</f>
        <v>1075419</v>
      </c>
      <c r="E20" s="23" t="s">
        <v>50</v>
      </c>
      <c r="F20" s="67">
        <f>SUM(F8:F19)</f>
        <v>0</v>
      </c>
      <c r="G20" s="23" t="s">
        <v>50</v>
      </c>
      <c r="H20" s="67">
        <f>SUM(H8:H19)</f>
        <v>1096769</v>
      </c>
      <c r="I20" s="23" t="s">
        <v>50</v>
      </c>
      <c r="J20" s="67">
        <f>SUM(J8:J19)</f>
        <v>1062208</v>
      </c>
    </row>
    <row r="21" spans="1:10" s="20" customFormat="1" ht="13.5" customHeight="1" thickTop="1" x14ac:dyDescent="0.2">
      <c r="A21" s="25"/>
      <c r="B21" s="91"/>
      <c r="C21" s="23"/>
      <c r="D21" s="23"/>
      <c r="E21" s="23"/>
      <c r="F21" s="23"/>
      <c r="G21" s="23"/>
      <c r="H21" s="23"/>
      <c r="I21" s="23"/>
      <c r="J21" s="23"/>
    </row>
    <row r="22" spans="1:10" s="20" customFormat="1" ht="13.5" customHeight="1" x14ac:dyDescent="0.2">
      <c r="A22" s="25"/>
      <c r="B22" s="91" t="s">
        <v>61</v>
      </c>
      <c r="C22" s="23"/>
      <c r="D22" s="23"/>
      <c r="E22" s="23"/>
      <c r="F22" s="23"/>
      <c r="G22" s="23"/>
      <c r="H22" s="23"/>
      <c r="I22" s="23"/>
      <c r="J22" s="23"/>
    </row>
    <row r="23" spans="1:10" s="20" customFormat="1" ht="13.5" customHeight="1" x14ac:dyDescent="0.2">
      <c r="A23" s="25"/>
      <c r="B23" s="37"/>
      <c r="C23" s="23"/>
      <c r="D23" s="23"/>
      <c r="E23" s="23"/>
      <c r="F23" s="23"/>
      <c r="G23" s="23"/>
      <c r="H23" s="23"/>
      <c r="I23" s="23"/>
      <c r="J23" s="23"/>
    </row>
    <row r="24" spans="1:10" s="20" customFormat="1" ht="13.5" customHeight="1" x14ac:dyDescent="0.2">
      <c r="A24" s="25"/>
      <c r="B24" s="37" t="s">
        <v>373</v>
      </c>
      <c r="C24" s="23" t="s">
        <v>50</v>
      </c>
      <c r="D24" s="63">
        <v>185881</v>
      </c>
      <c r="E24" s="23" t="s">
        <v>50</v>
      </c>
      <c r="F24" s="63"/>
      <c r="G24" s="23" t="s">
        <v>50</v>
      </c>
      <c r="H24" s="63">
        <v>174629</v>
      </c>
      <c r="I24" s="23" t="s">
        <v>50</v>
      </c>
      <c r="J24" s="63">
        <v>183904</v>
      </c>
    </row>
    <row r="25" spans="1:10" s="20" customFormat="1" ht="13.5" customHeight="1" x14ac:dyDescent="0.2">
      <c r="A25" s="25"/>
      <c r="B25" s="37" t="s">
        <v>374</v>
      </c>
      <c r="C25" s="23"/>
      <c r="D25" s="63">
        <v>495991</v>
      </c>
      <c r="E25" s="23"/>
      <c r="F25" s="63"/>
      <c r="G25" s="23"/>
      <c r="H25" s="63">
        <v>364352</v>
      </c>
      <c r="I25" s="23"/>
      <c r="J25" s="63">
        <v>348878</v>
      </c>
    </row>
    <row r="26" spans="1:10" s="20" customFormat="1" ht="13.5" customHeight="1" x14ac:dyDescent="0.2">
      <c r="A26" s="25"/>
      <c r="B26" s="37" t="s">
        <v>376</v>
      </c>
      <c r="C26" s="23"/>
      <c r="D26" s="63">
        <v>193476</v>
      </c>
      <c r="E26" s="23"/>
      <c r="F26" s="63"/>
      <c r="G26" s="23"/>
      <c r="H26" s="63">
        <v>132521</v>
      </c>
      <c r="I26" s="23"/>
      <c r="J26" s="63">
        <v>143335</v>
      </c>
    </row>
    <row r="27" spans="1:10" s="20" customFormat="1" ht="13.5" customHeight="1" x14ac:dyDescent="0.2">
      <c r="A27" s="25"/>
      <c r="B27" s="37" t="s">
        <v>351</v>
      </c>
      <c r="C27" s="23"/>
      <c r="D27" s="63">
        <v>200000</v>
      </c>
      <c r="E27" s="23"/>
      <c r="F27" s="63"/>
      <c r="G27" s="23"/>
      <c r="H27" s="63">
        <v>200000</v>
      </c>
      <c r="I27" s="23"/>
      <c r="J27" s="63">
        <v>287000</v>
      </c>
    </row>
    <row r="28" spans="1:10" s="20" customFormat="1" ht="13.5" customHeight="1" x14ac:dyDescent="0.2">
      <c r="A28" s="25"/>
      <c r="B28" s="37"/>
      <c r="C28" s="23"/>
      <c r="D28" s="63"/>
      <c r="E28" s="23"/>
      <c r="F28" s="63"/>
      <c r="G28" s="23"/>
      <c r="H28" s="63"/>
      <c r="I28" s="23"/>
      <c r="J28" s="63"/>
    </row>
    <row r="29" spans="1:10" s="20" customFormat="1" ht="13.5" customHeight="1" x14ac:dyDescent="0.2">
      <c r="A29" s="25"/>
      <c r="B29" s="37"/>
      <c r="C29" s="23"/>
      <c r="D29" s="63"/>
      <c r="E29" s="23"/>
      <c r="F29" s="63"/>
      <c r="G29" s="23"/>
      <c r="H29" s="63"/>
      <c r="I29" s="23"/>
      <c r="J29" s="63"/>
    </row>
    <row r="30" spans="1:10" s="20" customFormat="1" ht="13.5" customHeight="1" x14ac:dyDescent="0.2">
      <c r="A30" s="25"/>
      <c r="B30" s="37"/>
      <c r="C30" s="23"/>
      <c r="D30" s="63"/>
      <c r="E30" s="23"/>
      <c r="F30" s="63"/>
      <c r="G30" s="23"/>
      <c r="H30" s="63"/>
      <c r="I30" s="23"/>
      <c r="J30" s="63"/>
    </row>
    <row r="31" spans="1:10" s="20" customFormat="1" ht="13.5" customHeight="1" x14ac:dyDescent="0.2">
      <c r="A31" s="25"/>
      <c r="B31" s="37"/>
      <c r="C31" s="23"/>
      <c r="D31" s="63"/>
      <c r="E31" s="23"/>
      <c r="F31" s="63"/>
      <c r="G31" s="23"/>
      <c r="H31" s="63"/>
      <c r="I31" s="23"/>
      <c r="J31" s="63"/>
    </row>
    <row r="32" spans="1:10" s="20" customFormat="1" ht="13.5" customHeight="1" x14ac:dyDescent="0.2">
      <c r="A32" s="25"/>
      <c r="B32" s="37"/>
      <c r="C32" s="23"/>
      <c r="D32" s="63"/>
      <c r="E32" s="23"/>
      <c r="F32" s="63"/>
      <c r="G32" s="23"/>
      <c r="H32" s="63"/>
      <c r="I32" s="23"/>
      <c r="J32" s="63"/>
    </row>
    <row r="33" spans="1:10" s="20" customFormat="1" ht="13.5" customHeight="1" x14ac:dyDescent="0.2">
      <c r="A33" s="25"/>
      <c r="B33" s="37"/>
      <c r="C33" s="23"/>
      <c r="D33" s="63"/>
      <c r="E33" s="23"/>
      <c r="F33" s="63"/>
      <c r="G33" s="23"/>
      <c r="H33" s="63"/>
      <c r="I33" s="23"/>
      <c r="J33" s="63"/>
    </row>
    <row r="34" spans="1:10" s="20" customFormat="1" ht="13.5" customHeight="1" x14ac:dyDescent="0.2">
      <c r="A34" s="25"/>
      <c r="B34" s="37"/>
      <c r="C34" s="23"/>
      <c r="D34" s="63"/>
      <c r="E34" s="23"/>
      <c r="F34" s="63"/>
      <c r="G34" s="23"/>
      <c r="H34" s="63"/>
      <c r="I34" s="23"/>
      <c r="J34" s="63"/>
    </row>
    <row r="35" spans="1:10" s="20" customFormat="1" ht="13.5" customHeight="1" x14ac:dyDescent="0.2">
      <c r="A35" s="25"/>
      <c r="B35" s="37"/>
      <c r="C35" s="23"/>
      <c r="D35" s="63"/>
      <c r="E35" s="23"/>
      <c r="F35" s="63"/>
      <c r="G35" s="23"/>
      <c r="H35" s="63"/>
      <c r="I35" s="23"/>
      <c r="J35" s="63"/>
    </row>
    <row r="36" spans="1:10" s="20" customFormat="1" ht="13.5" customHeight="1" x14ac:dyDescent="0.2">
      <c r="A36" s="25"/>
      <c r="B36" s="37"/>
      <c r="C36" s="23"/>
      <c r="D36" s="63"/>
      <c r="E36" s="23"/>
      <c r="F36" s="63"/>
      <c r="G36" s="23"/>
      <c r="H36" s="63"/>
      <c r="I36" s="23"/>
      <c r="J36" s="63"/>
    </row>
    <row r="37" spans="1:10" s="20" customFormat="1" ht="13.5" customHeight="1" thickBot="1" x14ac:dyDescent="0.25">
      <c r="A37" s="25"/>
      <c r="B37" s="90" t="s">
        <v>60</v>
      </c>
      <c r="C37" s="23" t="s">
        <v>50</v>
      </c>
      <c r="D37" s="67">
        <f>SUM(D24:D36)</f>
        <v>1075348</v>
      </c>
      <c r="E37" s="23" t="s">
        <v>50</v>
      </c>
      <c r="F37" s="67">
        <f>SUM(F24:F36)</f>
        <v>0</v>
      </c>
      <c r="G37" s="23" t="s">
        <v>50</v>
      </c>
      <c r="H37" s="67">
        <f>SUM(H24:H36)</f>
        <v>871502</v>
      </c>
      <c r="I37" s="23" t="s">
        <v>50</v>
      </c>
      <c r="J37" s="67">
        <f>SUM(J24:J36)</f>
        <v>963117</v>
      </c>
    </row>
    <row r="38" spans="1:10" s="20" customFormat="1" ht="13.5" customHeight="1" thickTop="1" x14ac:dyDescent="0.2">
      <c r="A38" s="25"/>
      <c r="B38" s="91"/>
      <c r="C38" s="23"/>
      <c r="D38" s="23"/>
      <c r="E38" s="23"/>
      <c r="F38" s="23"/>
      <c r="G38" s="23"/>
      <c r="H38" s="23"/>
      <c r="I38" s="23"/>
      <c r="J38" s="23"/>
    </row>
    <row r="39" spans="1:10" s="20" customFormat="1" ht="13.5" customHeight="1" x14ac:dyDescent="0.2">
      <c r="A39" s="25"/>
      <c r="B39" s="91" t="s">
        <v>61</v>
      </c>
      <c r="C39" s="23"/>
      <c r="D39" s="23"/>
      <c r="E39" s="23"/>
      <c r="F39" s="23"/>
      <c r="G39" s="23"/>
      <c r="H39" s="23"/>
      <c r="I39" s="23"/>
      <c r="J39" s="23"/>
    </row>
    <row r="40" spans="1:10" s="20" customFormat="1" ht="13.5" customHeight="1" x14ac:dyDescent="0.2">
      <c r="A40" s="25"/>
      <c r="B40" s="37"/>
      <c r="C40" s="23"/>
      <c r="D40" s="23"/>
      <c r="E40" s="23"/>
      <c r="F40" s="23"/>
      <c r="G40" s="23"/>
      <c r="H40" s="23"/>
      <c r="I40" s="23"/>
      <c r="J40" s="23"/>
    </row>
    <row r="41" spans="1:10" s="20" customFormat="1" ht="13.5" customHeight="1" x14ac:dyDescent="0.2">
      <c r="A41" s="25"/>
      <c r="B41" s="37"/>
      <c r="C41" s="23" t="s">
        <v>50</v>
      </c>
      <c r="D41" s="63"/>
      <c r="E41" s="23" t="s">
        <v>50</v>
      </c>
      <c r="F41" s="63"/>
      <c r="G41" s="23" t="s">
        <v>50</v>
      </c>
      <c r="H41" s="63"/>
      <c r="I41" s="23" t="s">
        <v>50</v>
      </c>
      <c r="J41" s="63"/>
    </row>
    <row r="42" spans="1:10" s="20" customFormat="1" ht="13.5" customHeight="1" x14ac:dyDescent="0.2">
      <c r="A42" s="25"/>
      <c r="B42" s="37"/>
      <c r="C42" s="23"/>
      <c r="D42" s="63"/>
      <c r="E42" s="23"/>
      <c r="F42" s="63"/>
      <c r="G42" s="23"/>
      <c r="H42" s="63"/>
      <c r="I42" s="23"/>
      <c r="J42" s="63"/>
    </row>
    <row r="43" spans="1:10" s="20" customFormat="1" ht="13.5" customHeight="1" x14ac:dyDescent="0.2">
      <c r="A43" s="25"/>
      <c r="B43" s="37"/>
      <c r="C43" s="23"/>
      <c r="D43" s="63"/>
      <c r="E43" s="23"/>
      <c r="F43" s="63"/>
      <c r="G43" s="23"/>
      <c r="H43" s="63"/>
      <c r="I43" s="23"/>
      <c r="J43" s="63"/>
    </row>
    <row r="44" spans="1:10" s="20" customFormat="1" ht="13.5" customHeight="1" x14ac:dyDescent="0.2">
      <c r="A44" s="25"/>
      <c r="B44" s="37"/>
      <c r="C44" s="23"/>
      <c r="D44" s="63"/>
      <c r="E44" s="23"/>
      <c r="F44" s="63"/>
      <c r="G44" s="23"/>
      <c r="H44" s="63"/>
      <c r="I44" s="23"/>
      <c r="J44" s="63"/>
    </row>
    <row r="45" spans="1:10" s="20" customFormat="1" ht="13.5" customHeight="1" x14ac:dyDescent="0.2">
      <c r="A45" s="25"/>
      <c r="B45" s="37"/>
      <c r="C45" s="23"/>
      <c r="D45" s="63"/>
      <c r="E45" s="23"/>
      <c r="F45" s="63"/>
      <c r="G45" s="23"/>
      <c r="H45" s="63"/>
      <c r="I45" s="23"/>
      <c r="J45" s="63"/>
    </row>
    <row r="46" spans="1:10" s="20" customFormat="1" ht="13.5" customHeight="1" x14ac:dyDescent="0.2">
      <c r="A46" s="25"/>
      <c r="B46" s="37"/>
      <c r="C46" s="23"/>
      <c r="D46" s="63"/>
      <c r="E46" s="23"/>
      <c r="F46" s="63"/>
      <c r="G46" s="23"/>
      <c r="H46" s="63"/>
      <c r="I46" s="23"/>
      <c r="J46" s="63"/>
    </row>
    <row r="47" spans="1:10" s="20" customFormat="1" ht="13.5" customHeight="1" x14ac:dyDescent="0.2">
      <c r="A47" s="25"/>
      <c r="B47" s="37"/>
      <c r="C47" s="23"/>
      <c r="D47" s="63"/>
      <c r="E47" s="23"/>
      <c r="F47" s="63"/>
      <c r="G47" s="23"/>
      <c r="H47" s="63"/>
      <c r="I47" s="23"/>
      <c r="J47" s="63"/>
    </row>
    <row r="48" spans="1:10" s="20" customFormat="1" ht="13.5" customHeight="1" x14ac:dyDescent="0.2">
      <c r="A48" s="25"/>
      <c r="B48" s="37"/>
      <c r="C48" s="23"/>
      <c r="D48" s="63"/>
      <c r="E48" s="23"/>
      <c r="F48" s="63"/>
      <c r="G48" s="23"/>
      <c r="H48" s="63"/>
      <c r="I48" s="23"/>
      <c r="J48" s="63"/>
    </row>
    <row r="49" spans="1:10" s="20" customFormat="1" ht="13.5" customHeight="1" x14ac:dyDescent="0.2">
      <c r="A49" s="25"/>
      <c r="B49" s="37"/>
      <c r="C49" s="23"/>
      <c r="D49" s="63"/>
      <c r="E49" s="23"/>
      <c r="F49" s="63"/>
      <c r="G49" s="23"/>
      <c r="H49" s="63"/>
      <c r="I49" s="23"/>
      <c r="J49" s="63"/>
    </row>
    <row r="50" spans="1:10" s="20" customFormat="1" ht="13.5" customHeight="1" x14ac:dyDescent="0.2">
      <c r="A50" s="25"/>
      <c r="B50" s="37"/>
      <c r="C50" s="23"/>
      <c r="D50" s="63"/>
      <c r="E50" s="23"/>
      <c r="F50" s="63"/>
      <c r="G50" s="23"/>
      <c r="H50" s="63"/>
      <c r="I50" s="23"/>
      <c r="J50" s="63"/>
    </row>
    <row r="51" spans="1:10" s="20" customFormat="1" ht="13.5" customHeight="1" x14ac:dyDescent="0.2">
      <c r="A51" s="25"/>
      <c r="B51" s="37"/>
      <c r="C51" s="23"/>
      <c r="D51" s="63"/>
      <c r="E51" s="23"/>
      <c r="F51" s="63"/>
      <c r="G51" s="23"/>
      <c r="H51" s="63"/>
      <c r="I51" s="23"/>
      <c r="J51" s="63"/>
    </row>
    <row r="52" spans="1:10" s="20" customFormat="1" ht="13.5" customHeight="1" x14ac:dyDescent="0.2">
      <c r="A52" s="25"/>
      <c r="B52" s="37"/>
      <c r="C52" s="23"/>
      <c r="D52" s="63"/>
      <c r="E52" s="23"/>
      <c r="F52" s="63"/>
      <c r="G52" s="23"/>
      <c r="H52" s="63"/>
      <c r="I52" s="23"/>
      <c r="J52" s="63"/>
    </row>
    <row r="53" spans="1:10" s="20" customFormat="1" ht="13.5" customHeight="1" x14ac:dyDescent="0.2">
      <c r="A53" s="25"/>
      <c r="B53" s="37"/>
      <c r="C53" s="23"/>
      <c r="D53" s="63"/>
      <c r="E53" s="23"/>
      <c r="F53" s="63"/>
      <c r="G53" s="23"/>
      <c r="H53" s="63"/>
      <c r="I53" s="23"/>
      <c r="J53" s="63"/>
    </row>
    <row r="54" spans="1:10" s="20" customFormat="1" ht="13.5" customHeight="1" thickBot="1" x14ac:dyDescent="0.25">
      <c r="A54" s="25"/>
      <c r="B54" s="90" t="s">
        <v>60</v>
      </c>
      <c r="C54" s="23" t="s">
        <v>50</v>
      </c>
      <c r="D54" s="67">
        <f>SUM(D41:D53)</f>
        <v>0</v>
      </c>
      <c r="E54" s="23" t="s">
        <v>50</v>
      </c>
      <c r="F54" s="67">
        <f>SUM(F41:F53)</f>
        <v>0</v>
      </c>
      <c r="G54" s="23" t="s">
        <v>50</v>
      </c>
      <c r="H54" s="67">
        <f>SUM(H41:H53)</f>
        <v>0</v>
      </c>
      <c r="I54" s="23" t="s">
        <v>50</v>
      </c>
      <c r="J54" s="67">
        <f>SUM(J41:J53)</f>
        <v>0</v>
      </c>
    </row>
    <row r="55" spans="1:10" s="6" customFormat="1" ht="15.75" thickTop="1" x14ac:dyDescent="0.25">
      <c r="A55" s="13" t="s">
        <v>33</v>
      </c>
      <c r="C55" s="4"/>
      <c r="D55" s="15"/>
      <c r="E55" s="4"/>
      <c r="F55" s="15"/>
      <c r="G55" s="4"/>
      <c r="H55" s="15"/>
      <c r="I55" s="4"/>
      <c r="J55" s="15"/>
    </row>
    <row r="56" spans="1:10" ht="21.6" customHeight="1" x14ac:dyDescent="0.2">
      <c r="A56" s="12" t="s">
        <v>6</v>
      </c>
      <c r="B56" s="323" t="s">
        <v>54</v>
      </c>
      <c r="C56" s="324"/>
      <c r="D56" s="324"/>
      <c r="E56" s="324"/>
      <c r="F56" s="324"/>
      <c r="G56" s="324"/>
      <c r="H56" s="324"/>
      <c r="I56" s="324"/>
      <c r="J56" s="324"/>
    </row>
    <row r="57" spans="1:10" x14ac:dyDescent="0.2">
      <c r="B57" s="324"/>
      <c r="C57" s="324"/>
      <c r="D57" s="324"/>
      <c r="E57" s="324"/>
      <c r="F57" s="324"/>
      <c r="G57" s="324"/>
      <c r="H57" s="324"/>
      <c r="I57" s="324"/>
      <c r="J57" s="324"/>
    </row>
  </sheetData>
  <sheetProtection sheet="1" formatCells="0" formatColumns="0" formatRows="0" insertRows="0" deleteRows="0"/>
  <mergeCells count="5">
    <mergeCell ref="A2:J2"/>
    <mergeCell ref="A3:J3"/>
    <mergeCell ref="A1:J1"/>
    <mergeCell ref="B56:J57"/>
    <mergeCell ref="A6:B6"/>
  </mergeCells>
  <phoneticPr fontId="13" type="noConversion"/>
  <hyperlinks>
    <hyperlink ref="A6:B6" location="SchF1" display="DEPARTMENT/FUND"/>
    <hyperlink ref="D5" location="SchF2" display="SchF2"/>
    <hyperlink ref="F5" location="SchF3" display="SchF3"/>
    <hyperlink ref="H5" location="SchF4" display="SchF4"/>
    <hyperlink ref="J5" location="SchF5" display="SchF5"/>
  </hyperlinks>
  <printOptions horizontalCentered="1"/>
  <pageMargins left="0.5" right="0.5" top="0.5" bottom="0.5" header="0.5" footer="0.25"/>
  <pageSetup scale="83" orientation="portrait" r:id="rId1"/>
  <headerFooter alignWithMargins="0">
    <oddFooter>&amp;L&amp;"Arial,Bold" 4/19 Arizona Auditor General's Office&amp;C&amp;"Arial,Bold"SCHEDULE F&amp;R&amp;"Arial,Bold"Official City/Town Budget Forms</oddFooter>
  </headerFooter>
  <rowBreaks count="1" manualBreakCount="1">
    <brk id="5" max="9" man="1"/>
  </rowBreaks>
  <colBreaks count="1" manualBreakCount="1">
    <brk id="7" max="5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showZeros="0" showOutlineSymbols="0" topLeftCell="A4" zoomScale="90" zoomScaleNormal="90" workbookViewId="0">
      <selection activeCell="F39" sqref="F39"/>
    </sheetView>
  </sheetViews>
  <sheetFormatPr defaultRowHeight="12.75" x14ac:dyDescent="0.2"/>
  <cols>
    <col min="1" max="1" width="2.85546875" customWidth="1"/>
    <col min="2" max="2" width="29.85546875" customWidth="1"/>
    <col min="3" max="3" width="2.85546875" customWidth="1"/>
    <col min="4" max="4" width="18.85546875" customWidth="1"/>
    <col min="5" max="5" width="2.85546875" customWidth="1"/>
    <col min="6" max="6" width="18.85546875" customWidth="1"/>
    <col min="7" max="7" width="2.85546875" customWidth="1"/>
    <col min="8" max="8" width="18.85546875" customWidth="1"/>
    <col min="9" max="9" width="2.85546875" customWidth="1"/>
    <col min="10" max="10" width="18.85546875" customWidth="1"/>
    <col min="11" max="11" width="2.85546875" customWidth="1"/>
    <col min="12" max="12" width="18.85546875" customWidth="1"/>
    <col min="13" max="13" width="2.85546875" customWidth="1"/>
    <col min="14" max="14" width="18.85546875" customWidth="1"/>
  </cols>
  <sheetData>
    <row r="1" spans="1:14" ht="13.5" customHeight="1" x14ac:dyDescent="0.2">
      <c r="A1" s="318" t="str">
        <f>City_Town_of</f>
        <v>PATAGONIA</v>
      </c>
      <c r="B1" s="318"/>
      <c r="C1" s="318"/>
      <c r="D1" s="318"/>
      <c r="E1" s="318"/>
      <c r="F1" s="318"/>
      <c r="G1" s="318"/>
      <c r="H1" s="318"/>
      <c r="I1" s="318"/>
      <c r="J1" s="318"/>
      <c r="K1" s="328"/>
      <c r="L1" s="328"/>
      <c r="M1" s="328"/>
      <c r="N1" s="328"/>
    </row>
    <row r="2" spans="1:14" ht="13.5" customHeight="1" x14ac:dyDescent="0.2">
      <c r="A2" s="329" t="s">
        <v>75</v>
      </c>
      <c r="B2" s="330"/>
      <c r="C2" s="330"/>
      <c r="D2" s="330"/>
      <c r="E2" s="330"/>
      <c r="F2" s="330"/>
      <c r="G2" s="330"/>
      <c r="H2" s="330"/>
      <c r="I2" s="330"/>
      <c r="J2" s="330"/>
      <c r="K2" s="328"/>
      <c r="L2" s="328"/>
      <c r="M2" s="328"/>
      <c r="N2" s="328"/>
    </row>
    <row r="3" spans="1:14" ht="13.5" customHeight="1" x14ac:dyDescent="0.2">
      <c r="A3" s="329" t="str">
        <f>"Fiscal year " &amp; Cover!E7</f>
        <v>Fiscal year 2022</v>
      </c>
      <c r="B3" s="330"/>
      <c r="C3" s="330"/>
      <c r="D3" s="330"/>
      <c r="E3" s="330"/>
      <c r="F3" s="330"/>
      <c r="G3" s="330"/>
      <c r="H3" s="330"/>
      <c r="I3" s="330"/>
      <c r="J3" s="330"/>
      <c r="K3" s="328"/>
      <c r="L3" s="328"/>
      <c r="M3" s="328"/>
      <c r="N3" s="328"/>
    </row>
    <row r="4" spans="1:14" ht="47.1" customHeight="1" x14ac:dyDescent="0.25">
      <c r="A4" s="113"/>
      <c r="B4" s="114"/>
      <c r="C4" s="115"/>
      <c r="D4" s="227" t="s">
        <v>76</v>
      </c>
      <c r="E4" s="116"/>
      <c r="F4" s="227" t="s">
        <v>92</v>
      </c>
      <c r="G4" s="116"/>
      <c r="H4" s="227" t="s">
        <v>77</v>
      </c>
      <c r="I4" s="116"/>
      <c r="J4" s="227" t="s">
        <v>78</v>
      </c>
      <c r="K4" s="116"/>
      <c r="L4" s="227" t="s">
        <v>79</v>
      </c>
      <c r="M4" s="116"/>
      <c r="N4" s="227" t="s">
        <v>80</v>
      </c>
    </row>
    <row r="5" spans="1:14" ht="21.6" customHeight="1" thickBot="1" x14ac:dyDescent="0.3">
      <c r="A5" s="327" t="s">
        <v>306</v>
      </c>
      <c r="B5" s="327"/>
      <c r="C5" s="115"/>
      <c r="D5" s="117">
        <f>Cover!E7</f>
        <v>2022</v>
      </c>
      <c r="E5" s="116"/>
      <c r="F5" s="118">
        <f>Cover!E7</f>
        <v>2022</v>
      </c>
      <c r="G5" s="116"/>
      <c r="H5" s="118">
        <f>Cover!E7</f>
        <v>2022</v>
      </c>
      <c r="I5" s="116"/>
      <c r="J5" s="118">
        <f>Cover!E7</f>
        <v>2022</v>
      </c>
      <c r="K5" s="116"/>
      <c r="L5" s="118">
        <f>Cover!E7</f>
        <v>2022</v>
      </c>
      <c r="M5" s="116"/>
      <c r="N5" s="118">
        <f>Cover!E7</f>
        <v>2022</v>
      </c>
    </row>
    <row r="6" spans="1:14" ht="15.75" thickTop="1" x14ac:dyDescent="0.2">
      <c r="A6" s="119"/>
      <c r="B6" s="119"/>
      <c r="C6" s="120"/>
      <c r="D6" s="121"/>
      <c r="E6" s="120"/>
      <c r="F6" s="121"/>
      <c r="G6" s="120"/>
      <c r="H6" s="121"/>
      <c r="I6" s="120"/>
      <c r="J6" s="121"/>
      <c r="K6" s="120"/>
      <c r="L6" s="121"/>
      <c r="M6" s="120"/>
      <c r="N6" s="121"/>
    </row>
    <row r="7" spans="1:14" ht="15" x14ac:dyDescent="0.2">
      <c r="A7" s="326" t="s">
        <v>9</v>
      </c>
      <c r="B7" s="326"/>
      <c r="C7" s="122"/>
      <c r="D7" s="123">
        <v>7</v>
      </c>
      <c r="E7" s="122" t="s">
        <v>50</v>
      </c>
      <c r="F7" s="123">
        <v>313287</v>
      </c>
      <c r="G7" s="122" t="s">
        <v>50</v>
      </c>
      <c r="H7" s="123">
        <v>105200</v>
      </c>
      <c r="I7" s="122" t="s">
        <v>50</v>
      </c>
      <c r="J7" s="123">
        <v>31979</v>
      </c>
      <c r="K7" s="122" t="s">
        <v>50</v>
      </c>
      <c r="L7" s="123">
        <v>52496</v>
      </c>
      <c r="M7" s="122" t="s">
        <v>50</v>
      </c>
      <c r="N7" s="124">
        <f>SUM(F7,H7,J7,L7)</f>
        <v>502962</v>
      </c>
    </row>
    <row r="8" spans="1:14" ht="14.25" x14ac:dyDescent="0.2">
      <c r="A8" s="119"/>
      <c r="B8" s="119"/>
      <c r="C8" s="122"/>
      <c r="D8" s="122"/>
      <c r="E8" s="122"/>
      <c r="F8" s="122"/>
      <c r="G8" s="122"/>
      <c r="H8" s="122"/>
      <c r="I8" s="122"/>
      <c r="J8" s="122"/>
      <c r="K8" s="122"/>
      <c r="L8" s="122"/>
      <c r="M8" s="122"/>
      <c r="N8" s="122"/>
    </row>
    <row r="9" spans="1:14" ht="15" x14ac:dyDescent="0.2">
      <c r="A9" s="326" t="s">
        <v>299</v>
      </c>
      <c r="B9" s="326"/>
      <c r="C9" s="122"/>
      <c r="D9" s="122"/>
      <c r="E9" s="122"/>
      <c r="F9" s="122"/>
      <c r="G9" s="122"/>
      <c r="H9" s="122"/>
      <c r="I9" s="122"/>
      <c r="J9" s="122"/>
      <c r="K9" s="122"/>
      <c r="L9" s="122"/>
      <c r="M9" s="122"/>
      <c r="N9" s="122"/>
    </row>
    <row r="10" spans="1:14" ht="14.25" x14ac:dyDescent="0.2">
      <c r="A10" s="119"/>
      <c r="B10" s="125" t="s">
        <v>373</v>
      </c>
      <c r="C10" s="122"/>
      <c r="D10" s="123">
        <v>1</v>
      </c>
      <c r="E10" s="122" t="s">
        <v>50</v>
      </c>
      <c r="F10" s="123">
        <v>40335</v>
      </c>
      <c r="G10" s="122" t="s">
        <v>50</v>
      </c>
      <c r="H10" s="123">
        <v>5506</v>
      </c>
      <c r="I10" s="122" t="s">
        <v>50</v>
      </c>
      <c r="J10" s="123">
        <v>8517</v>
      </c>
      <c r="K10" s="122" t="s">
        <v>50</v>
      </c>
      <c r="L10" s="123">
        <v>5929</v>
      </c>
      <c r="M10" s="122" t="s">
        <v>50</v>
      </c>
      <c r="N10" s="124">
        <f>SUM(F10,H10,J10,L10)</f>
        <v>60287</v>
      </c>
    </row>
    <row r="11" spans="1:14" ht="14.25" x14ac:dyDescent="0.2">
      <c r="A11" s="119"/>
      <c r="B11" s="125"/>
      <c r="C11" s="122"/>
      <c r="D11" s="123"/>
      <c r="E11" s="122"/>
      <c r="F11" s="123"/>
      <c r="G11" s="122"/>
      <c r="H11" s="123"/>
      <c r="I11" s="122"/>
      <c r="J11" s="123"/>
      <c r="K11" s="122"/>
      <c r="L11" s="123"/>
      <c r="M11" s="122"/>
      <c r="N11" s="124">
        <f>SUM(F11,H11,J11,L11)</f>
        <v>0</v>
      </c>
    </row>
    <row r="12" spans="1:14" ht="14.25" x14ac:dyDescent="0.2">
      <c r="A12" s="119"/>
      <c r="B12" s="125"/>
      <c r="C12" s="122"/>
      <c r="D12" s="123"/>
      <c r="E12" s="122"/>
      <c r="F12" s="123"/>
      <c r="G12" s="122"/>
      <c r="H12" s="123"/>
      <c r="I12" s="122"/>
      <c r="J12" s="123"/>
      <c r="K12" s="122"/>
      <c r="L12" s="123"/>
      <c r="M12" s="122"/>
      <c r="N12" s="124">
        <f>SUM(F12,H12,J12,L12)</f>
        <v>0</v>
      </c>
    </row>
    <row r="13" spans="1:14" ht="15" x14ac:dyDescent="0.2">
      <c r="A13" s="119"/>
      <c r="B13" s="127" t="s">
        <v>29</v>
      </c>
      <c r="C13" s="122"/>
      <c r="D13" s="126">
        <f>SUM(D10,D11,D12)</f>
        <v>1</v>
      </c>
      <c r="E13" s="122" t="s">
        <v>50</v>
      </c>
      <c r="F13" s="126">
        <f>SUM(F10,F11,F12)</f>
        <v>40335</v>
      </c>
      <c r="G13" s="122" t="s">
        <v>50</v>
      </c>
      <c r="H13" s="126">
        <f>SUM(H10,H11,H12)</f>
        <v>5506</v>
      </c>
      <c r="I13" s="122" t="s">
        <v>50</v>
      </c>
      <c r="J13" s="126">
        <f>SUM(J10,J11,J12)</f>
        <v>8517</v>
      </c>
      <c r="K13" s="122" t="s">
        <v>50</v>
      </c>
      <c r="L13" s="126">
        <f>SUM(L10,L11,L12)</f>
        <v>5929</v>
      </c>
      <c r="M13" s="122" t="s">
        <v>50</v>
      </c>
      <c r="N13" s="126">
        <f>SUM(N10,N11,N12)</f>
        <v>60287</v>
      </c>
    </row>
    <row r="14" spans="1:14" ht="14.25" x14ac:dyDescent="0.2">
      <c r="A14" s="119"/>
      <c r="B14" s="119"/>
      <c r="C14" s="122"/>
      <c r="D14" s="122"/>
      <c r="E14" s="122"/>
      <c r="F14" s="122"/>
      <c r="G14" s="122"/>
      <c r="H14" s="122"/>
      <c r="I14" s="122"/>
      <c r="J14" s="122"/>
      <c r="K14" s="122"/>
      <c r="L14" s="122"/>
      <c r="M14" s="122"/>
      <c r="N14" s="122"/>
    </row>
    <row r="15" spans="1:14" ht="15" x14ac:dyDescent="0.2">
      <c r="A15" s="326" t="s">
        <v>300</v>
      </c>
      <c r="B15" s="326"/>
      <c r="C15" s="122"/>
      <c r="D15" s="122"/>
      <c r="E15" s="122"/>
      <c r="F15" s="122"/>
      <c r="G15" s="122"/>
      <c r="H15" s="122"/>
      <c r="I15" s="122"/>
      <c r="J15" s="122"/>
      <c r="K15" s="122"/>
      <c r="L15" s="122"/>
      <c r="M15" s="122"/>
      <c r="N15" s="122"/>
    </row>
    <row r="16" spans="1:14" ht="14.25" x14ac:dyDescent="0.2">
      <c r="A16" s="119"/>
      <c r="B16" s="125"/>
      <c r="C16" s="122"/>
      <c r="D16" s="128"/>
      <c r="E16" s="122" t="s">
        <v>50</v>
      </c>
      <c r="F16" s="128"/>
      <c r="G16" s="122" t="s">
        <v>50</v>
      </c>
      <c r="H16" s="128"/>
      <c r="I16" s="122" t="s">
        <v>50</v>
      </c>
      <c r="J16" s="128"/>
      <c r="K16" s="122" t="s">
        <v>50</v>
      </c>
      <c r="L16" s="128"/>
      <c r="M16" s="122" t="s">
        <v>50</v>
      </c>
      <c r="N16" s="124">
        <f>SUM(F16,H16,J16,L16)</f>
        <v>0</v>
      </c>
    </row>
    <row r="17" spans="1:14" ht="14.25" x14ac:dyDescent="0.2">
      <c r="A17" s="119"/>
      <c r="B17" s="125"/>
      <c r="C17" s="122"/>
      <c r="D17" s="128"/>
      <c r="E17" s="122"/>
      <c r="F17" s="128"/>
      <c r="G17" s="122"/>
      <c r="H17" s="128"/>
      <c r="I17" s="122"/>
      <c r="J17" s="128"/>
      <c r="K17" s="122"/>
      <c r="L17" s="128"/>
      <c r="M17" s="122"/>
      <c r="N17" s="124">
        <f>SUM(F17,H17,J17,L17)</f>
        <v>0</v>
      </c>
    </row>
    <row r="18" spans="1:14" ht="14.25" x14ac:dyDescent="0.2">
      <c r="A18" s="119"/>
      <c r="B18" s="125"/>
      <c r="C18" s="122"/>
      <c r="D18" s="128"/>
      <c r="E18" s="122"/>
      <c r="F18" s="128"/>
      <c r="G18" s="122"/>
      <c r="H18" s="128"/>
      <c r="I18" s="122"/>
      <c r="J18" s="128"/>
      <c r="K18" s="122"/>
      <c r="L18" s="128"/>
      <c r="M18" s="122"/>
      <c r="N18" s="124">
        <f>SUM(F18,H18,J18,L18)</f>
        <v>0</v>
      </c>
    </row>
    <row r="19" spans="1:14" ht="15" x14ac:dyDescent="0.2">
      <c r="A19" s="119"/>
      <c r="B19" s="127" t="s">
        <v>10</v>
      </c>
      <c r="C19" s="122"/>
      <c r="D19" s="126">
        <f>SUM(D16,D17,D18)</f>
        <v>0</v>
      </c>
      <c r="E19" s="122" t="s">
        <v>50</v>
      </c>
      <c r="F19" s="126">
        <f>SUM(F16,F17,F18)</f>
        <v>0</v>
      </c>
      <c r="G19" s="122" t="s">
        <v>50</v>
      </c>
      <c r="H19" s="126">
        <f>SUM(H16,H17,H18)</f>
        <v>0</v>
      </c>
      <c r="I19" s="122" t="s">
        <v>50</v>
      </c>
      <c r="J19" s="126">
        <f>SUM(J16,J17,J18)</f>
        <v>0</v>
      </c>
      <c r="K19" s="122" t="s">
        <v>50</v>
      </c>
      <c r="L19" s="126">
        <f>SUM(L16,L17,L18)</f>
        <v>0</v>
      </c>
      <c r="M19" s="122" t="s">
        <v>50</v>
      </c>
      <c r="N19" s="126">
        <f>SUM(N16,N17,N18)</f>
        <v>0</v>
      </c>
    </row>
    <row r="20" spans="1:14" ht="14.25" x14ac:dyDescent="0.2">
      <c r="A20" s="119"/>
      <c r="B20" s="119"/>
      <c r="C20" s="122"/>
      <c r="D20" s="122"/>
      <c r="E20" s="122"/>
      <c r="F20" s="122"/>
      <c r="G20" s="122"/>
      <c r="H20" s="122"/>
      <c r="I20" s="122"/>
      <c r="J20" s="122"/>
      <c r="K20" s="122"/>
      <c r="L20" s="122"/>
      <c r="M20" s="122"/>
      <c r="N20" s="122"/>
    </row>
    <row r="21" spans="1:14" ht="15" x14ac:dyDescent="0.2">
      <c r="A21" s="326" t="s">
        <v>301</v>
      </c>
      <c r="B21" s="326"/>
      <c r="C21" s="122"/>
      <c r="D21" s="122"/>
      <c r="E21" s="122"/>
      <c r="F21" s="122"/>
      <c r="G21" s="122"/>
      <c r="H21" s="122"/>
      <c r="I21" s="122"/>
      <c r="J21" s="122"/>
      <c r="K21" s="122"/>
      <c r="L21" s="122"/>
      <c r="M21" s="122"/>
      <c r="N21" s="122"/>
    </row>
    <row r="22" spans="1:14" ht="14.25" x14ac:dyDescent="0.2">
      <c r="A22" s="119"/>
      <c r="B22" s="125"/>
      <c r="C22" s="122"/>
      <c r="D22" s="123"/>
      <c r="E22" s="122" t="s">
        <v>50</v>
      </c>
      <c r="F22" s="123"/>
      <c r="G22" s="122" t="s">
        <v>50</v>
      </c>
      <c r="H22" s="123"/>
      <c r="I22" s="122" t="s">
        <v>50</v>
      </c>
      <c r="J22" s="123"/>
      <c r="K22" s="122" t="s">
        <v>50</v>
      </c>
      <c r="L22" s="123"/>
      <c r="M22" s="122" t="s">
        <v>50</v>
      </c>
      <c r="N22" s="124">
        <f>SUM(F22,H22,J22,L22)</f>
        <v>0</v>
      </c>
    </row>
    <row r="23" spans="1:14" ht="14.25" x14ac:dyDescent="0.2">
      <c r="A23" s="119"/>
      <c r="B23" s="125"/>
      <c r="C23" s="122"/>
      <c r="D23" s="123"/>
      <c r="E23" s="122"/>
      <c r="F23" s="123"/>
      <c r="G23" s="122"/>
      <c r="H23" s="123"/>
      <c r="I23" s="122"/>
      <c r="J23" s="123"/>
      <c r="K23" s="122"/>
      <c r="L23" s="123"/>
      <c r="M23" s="122"/>
      <c r="N23" s="124">
        <f>SUM(F23,H23,J23,L23)</f>
        <v>0</v>
      </c>
    </row>
    <row r="24" spans="1:14" ht="14.25" x14ac:dyDescent="0.2">
      <c r="A24" s="119"/>
      <c r="B24" s="125"/>
      <c r="C24" s="122"/>
      <c r="D24" s="123"/>
      <c r="E24" s="122"/>
      <c r="F24" s="123"/>
      <c r="G24" s="122"/>
      <c r="H24" s="123"/>
      <c r="I24" s="122"/>
      <c r="J24" s="123"/>
      <c r="K24" s="122"/>
      <c r="L24" s="123"/>
      <c r="M24" s="122"/>
      <c r="N24" s="124">
        <f>SUM(F24,H24,J24,L24)</f>
        <v>0</v>
      </c>
    </row>
    <row r="25" spans="1:14" ht="15" x14ac:dyDescent="0.2">
      <c r="A25" s="119"/>
      <c r="B25" s="127" t="s">
        <v>30</v>
      </c>
      <c r="C25" s="122"/>
      <c r="D25" s="126">
        <f>SUM(D22,D23,D24)</f>
        <v>0</v>
      </c>
      <c r="E25" s="122" t="s">
        <v>50</v>
      </c>
      <c r="F25" s="126">
        <f>SUM(F22,F23,F24)</f>
        <v>0</v>
      </c>
      <c r="G25" s="122" t="s">
        <v>50</v>
      </c>
      <c r="H25" s="126">
        <f>SUM(H22,H23,H24)</f>
        <v>0</v>
      </c>
      <c r="I25" s="122" t="s">
        <v>50</v>
      </c>
      <c r="J25" s="126">
        <f>SUM(J22,J23,J24)</f>
        <v>0</v>
      </c>
      <c r="K25" s="122" t="s">
        <v>50</v>
      </c>
      <c r="L25" s="126">
        <f>SUM(L22,L23,L24)</f>
        <v>0</v>
      </c>
      <c r="M25" s="122" t="s">
        <v>50</v>
      </c>
      <c r="N25" s="126">
        <f>SUM(N22,N23,N24)</f>
        <v>0</v>
      </c>
    </row>
    <row r="26" spans="1:14" ht="15" x14ac:dyDescent="0.2">
      <c r="A26" s="119"/>
      <c r="B26" s="127"/>
      <c r="C26" s="122"/>
      <c r="D26" s="122"/>
      <c r="E26" s="122"/>
      <c r="F26" s="122"/>
      <c r="G26" s="122"/>
      <c r="H26" s="122"/>
      <c r="I26" s="122"/>
      <c r="J26" s="122"/>
      <c r="K26" s="122"/>
      <c r="L26" s="122"/>
      <c r="M26" s="122"/>
      <c r="N26" s="122"/>
    </row>
    <row r="27" spans="1:14" ht="15" x14ac:dyDescent="0.2">
      <c r="A27" s="326" t="s">
        <v>302</v>
      </c>
      <c r="B27" s="326"/>
      <c r="C27" s="122"/>
      <c r="D27" s="122"/>
      <c r="E27" s="122"/>
      <c r="F27" s="122"/>
      <c r="G27" s="122"/>
      <c r="H27" s="122"/>
      <c r="I27" s="122"/>
      <c r="J27" s="122"/>
      <c r="K27" s="122"/>
      <c r="L27" s="122"/>
      <c r="M27" s="122"/>
      <c r="N27" s="122"/>
    </row>
    <row r="28" spans="1:14" ht="14.25" x14ac:dyDescent="0.2">
      <c r="A28" s="119"/>
      <c r="B28" s="125"/>
      <c r="C28" s="122"/>
      <c r="D28" s="123"/>
      <c r="E28" s="122" t="s">
        <v>50</v>
      </c>
      <c r="F28" s="123"/>
      <c r="G28" s="122" t="s">
        <v>50</v>
      </c>
      <c r="H28" s="123"/>
      <c r="I28" s="122" t="s">
        <v>50</v>
      </c>
      <c r="J28" s="123"/>
      <c r="K28" s="122" t="s">
        <v>50</v>
      </c>
      <c r="L28" s="123"/>
      <c r="M28" s="122" t="s">
        <v>50</v>
      </c>
      <c r="N28" s="124">
        <f>SUM(F28,H28,J28,L28)</f>
        <v>0</v>
      </c>
    </row>
    <row r="29" spans="1:14" ht="14.25" x14ac:dyDescent="0.2">
      <c r="A29" s="119"/>
      <c r="B29" s="125"/>
      <c r="C29" s="122"/>
      <c r="D29" s="123"/>
      <c r="E29" s="122"/>
      <c r="F29" s="123"/>
      <c r="G29" s="122"/>
      <c r="H29" s="123"/>
      <c r="I29" s="122"/>
      <c r="J29" s="123"/>
      <c r="K29" s="122"/>
      <c r="L29" s="123"/>
      <c r="M29" s="122"/>
      <c r="N29" s="124">
        <f>SUM(F29,H29,J29,L29)</f>
        <v>0</v>
      </c>
    </row>
    <row r="30" spans="1:14" ht="14.25" x14ac:dyDescent="0.2">
      <c r="A30" s="119"/>
      <c r="B30" s="125"/>
      <c r="C30" s="122"/>
      <c r="D30" s="123"/>
      <c r="E30" s="122"/>
      <c r="F30" s="123"/>
      <c r="G30" s="122"/>
      <c r="H30" s="123"/>
      <c r="I30" s="122"/>
      <c r="J30" s="123"/>
      <c r="K30" s="122"/>
      <c r="L30" s="123"/>
      <c r="M30" s="122"/>
      <c r="N30" s="124">
        <f>SUM(F30,H30,J30,L30)</f>
        <v>0</v>
      </c>
    </row>
    <row r="31" spans="1:14" ht="15" x14ac:dyDescent="0.2">
      <c r="A31" s="119"/>
      <c r="B31" s="127" t="s">
        <v>31</v>
      </c>
      <c r="C31" s="122"/>
      <c r="D31" s="126">
        <f>SUM(D28,D29,D30)</f>
        <v>0</v>
      </c>
      <c r="E31" s="122" t="s">
        <v>50</v>
      </c>
      <c r="F31" s="126">
        <f>SUM(F28,F29,F30)</f>
        <v>0</v>
      </c>
      <c r="G31" s="122" t="s">
        <v>50</v>
      </c>
      <c r="H31" s="126">
        <f>SUM(H28,H29,H30)</f>
        <v>0</v>
      </c>
      <c r="I31" s="122" t="s">
        <v>50</v>
      </c>
      <c r="J31" s="126">
        <f>SUM(J28,J29,J30)</f>
        <v>0</v>
      </c>
      <c r="K31" s="122" t="s">
        <v>50</v>
      </c>
      <c r="L31" s="126">
        <f>SUM(L28,L29,L30)</f>
        <v>0</v>
      </c>
      <c r="M31" s="122" t="s">
        <v>50</v>
      </c>
      <c r="N31" s="126">
        <f>SUM(N28,N29,N30)</f>
        <v>0</v>
      </c>
    </row>
    <row r="32" spans="1:14" ht="14.25" x14ac:dyDescent="0.2">
      <c r="A32" s="119"/>
      <c r="B32" s="129"/>
      <c r="C32" s="122"/>
      <c r="D32" s="122"/>
      <c r="E32" s="122"/>
      <c r="F32" s="122"/>
      <c r="G32" s="122"/>
      <c r="H32" s="122"/>
      <c r="I32" s="122"/>
      <c r="J32" s="122"/>
      <c r="K32" s="122"/>
      <c r="L32" s="122"/>
      <c r="M32" s="122"/>
      <c r="N32" s="122"/>
    </row>
    <row r="33" spans="1:14" ht="15" x14ac:dyDescent="0.2">
      <c r="A33" s="326" t="s">
        <v>303</v>
      </c>
      <c r="B33" s="326"/>
      <c r="C33" s="122"/>
      <c r="D33" s="122"/>
      <c r="E33" s="122"/>
      <c r="F33" s="122"/>
      <c r="G33" s="122"/>
      <c r="H33" s="122"/>
      <c r="I33" s="122"/>
      <c r="J33" s="122"/>
      <c r="K33" s="122"/>
      <c r="L33" s="122"/>
      <c r="M33" s="122"/>
      <c r="N33" s="112"/>
    </row>
    <row r="34" spans="1:14" ht="14.25" x14ac:dyDescent="0.2">
      <c r="A34" s="119"/>
      <c r="B34" s="125" t="s">
        <v>374</v>
      </c>
      <c r="C34" s="122"/>
      <c r="D34" s="123">
        <v>3</v>
      </c>
      <c r="E34" s="122" t="s">
        <v>50</v>
      </c>
      <c r="F34" s="123">
        <v>130399</v>
      </c>
      <c r="G34" s="122" t="s">
        <v>50</v>
      </c>
      <c r="H34" s="123">
        <v>17799</v>
      </c>
      <c r="I34" s="122" t="s">
        <v>50</v>
      </c>
      <c r="J34" s="123">
        <v>25552</v>
      </c>
      <c r="K34" s="122" t="s">
        <v>50</v>
      </c>
      <c r="L34" s="123">
        <v>19168</v>
      </c>
      <c r="M34" s="122" t="s">
        <v>50</v>
      </c>
      <c r="N34" s="124">
        <f>SUM(F34,H34,J34,L34)</f>
        <v>192918</v>
      </c>
    </row>
    <row r="35" spans="1:14" ht="14.25" x14ac:dyDescent="0.2">
      <c r="A35" s="119"/>
      <c r="B35" s="125" t="s">
        <v>377</v>
      </c>
      <c r="C35" s="122"/>
      <c r="D35" s="123">
        <v>2</v>
      </c>
      <c r="E35" s="122"/>
      <c r="F35" s="123">
        <v>40335</v>
      </c>
      <c r="G35" s="122"/>
      <c r="H35" s="123">
        <v>5506</v>
      </c>
      <c r="I35" s="122"/>
      <c r="J35" s="123">
        <v>8682</v>
      </c>
      <c r="K35" s="122"/>
      <c r="L35" s="123">
        <v>5929</v>
      </c>
      <c r="M35" s="122"/>
      <c r="N35" s="124">
        <f>SUM(F35,H35,J35,L35)</f>
        <v>60452</v>
      </c>
    </row>
    <row r="36" spans="1:14" ht="14.25" x14ac:dyDescent="0.2">
      <c r="A36" s="119"/>
      <c r="B36" s="125"/>
      <c r="C36" s="122"/>
      <c r="D36" s="123"/>
      <c r="E36" s="122"/>
      <c r="F36" s="123"/>
      <c r="G36" s="122"/>
      <c r="H36" s="123"/>
      <c r="I36" s="122"/>
      <c r="J36" s="123"/>
      <c r="K36" s="122"/>
      <c r="L36" s="123"/>
      <c r="M36" s="122"/>
      <c r="N36" s="124">
        <f>SUM(F36,H36,J36,L36)</f>
        <v>0</v>
      </c>
    </row>
    <row r="37" spans="1:14" ht="15" x14ac:dyDescent="0.2">
      <c r="A37" s="119"/>
      <c r="B37" s="127" t="s">
        <v>12</v>
      </c>
      <c r="C37" s="122"/>
      <c r="D37" s="126">
        <f>SUM(D34,D35,D36)</f>
        <v>5</v>
      </c>
      <c r="E37" s="122" t="s">
        <v>50</v>
      </c>
      <c r="F37" s="126">
        <f>SUM(F34,F35,F36)</f>
        <v>170734</v>
      </c>
      <c r="G37" s="122" t="s">
        <v>50</v>
      </c>
      <c r="H37" s="126">
        <f>SUM(H34,H35,H36)</f>
        <v>23305</v>
      </c>
      <c r="I37" s="122" t="s">
        <v>50</v>
      </c>
      <c r="J37" s="126">
        <f>SUM(J34,J35,J36)</f>
        <v>34234</v>
      </c>
      <c r="K37" s="122" t="s">
        <v>50</v>
      </c>
      <c r="L37" s="126">
        <f>SUM(L34,L35,L36)</f>
        <v>25097</v>
      </c>
      <c r="M37" s="122" t="s">
        <v>50</v>
      </c>
      <c r="N37" s="126">
        <f>SUM(N34,N35,N36)</f>
        <v>253370</v>
      </c>
    </row>
    <row r="38" spans="1:14" ht="15" x14ac:dyDescent="0.2">
      <c r="A38" s="119"/>
      <c r="B38" s="127"/>
      <c r="C38" s="122"/>
      <c r="D38" s="122"/>
      <c r="E38" s="122"/>
      <c r="F38" s="122"/>
      <c r="G38" s="122"/>
      <c r="H38" s="122"/>
      <c r="I38" s="122"/>
      <c r="J38" s="122"/>
      <c r="K38" s="122"/>
      <c r="L38" s="122"/>
      <c r="M38" s="122"/>
      <c r="N38" s="122"/>
    </row>
    <row r="39" spans="1:14" ht="15" x14ac:dyDescent="0.2">
      <c r="A39" s="326" t="s">
        <v>111</v>
      </c>
      <c r="B39" s="326"/>
      <c r="C39" s="122"/>
      <c r="D39" s="122"/>
      <c r="E39" s="122"/>
      <c r="F39" s="122"/>
      <c r="G39" s="122"/>
      <c r="H39" s="122"/>
      <c r="I39" s="122"/>
      <c r="J39" s="122"/>
      <c r="K39" s="122"/>
      <c r="L39" s="122"/>
      <c r="M39" s="122"/>
      <c r="N39" s="122"/>
    </row>
    <row r="40" spans="1:14" ht="14.25" x14ac:dyDescent="0.2">
      <c r="A40" s="119"/>
      <c r="B40" s="125"/>
      <c r="C40" s="122"/>
      <c r="D40" s="123"/>
      <c r="E40" s="190" t="s">
        <v>50</v>
      </c>
      <c r="F40" s="123"/>
      <c r="G40" s="122" t="s">
        <v>50</v>
      </c>
      <c r="H40" s="123"/>
      <c r="I40" s="122" t="s">
        <v>50</v>
      </c>
      <c r="J40" s="123"/>
      <c r="K40" s="122" t="s">
        <v>50</v>
      </c>
      <c r="L40" s="123"/>
      <c r="M40" s="122" t="s">
        <v>50</v>
      </c>
      <c r="N40" s="126">
        <f>SUM(F40,H40,J40,L40)</f>
        <v>0</v>
      </c>
    </row>
    <row r="41" spans="1:14" ht="14.25" x14ac:dyDescent="0.2">
      <c r="A41" s="119"/>
      <c r="B41" s="125"/>
      <c r="C41" s="122"/>
      <c r="D41" s="123"/>
      <c r="E41" s="122"/>
      <c r="F41" s="123"/>
      <c r="G41" s="122"/>
      <c r="H41" s="123"/>
      <c r="I41" s="122"/>
      <c r="J41" s="123"/>
      <c r="K41" s="122"/>
      <c r="L41" s="123"/>
      <c r="M41" s="122"/>
      <c r="N41" s="126">
        <f>SUM(F41,H41,J41,L41)</f>
        <v>0</v>
      </c>
    </row>
    <row r="42" spans="1:14" ht="14.25" x14ac:dyDescent="0.2">
      <c r="A42" s="119"/>
      <c r="B42" s="125"/>
      <c r="C42" s="122"/>
      <c r="D42" s="123"/>
      <c r="E42" s="122"/>
      <c r="F42" s="123"/>
      <c r="G42" s="122"/>
      <c r="H42" s="123"/>
      <c r="I42" s="122"/>
      <c r="J42" s="123"/>
      <c r="K42" s="122"/>
      <c r="L42" s="123"/>
      <c r="M42" s="122"/>
      <c r="N42" s="126">
        <f>SUM(F42,H42,J42,L42)</f>
        <v>0</v>
      </c>
    </row>
    <row r="43" spans="1:14" ht="15" x14ac:dyDescent="0.2">
      <c r="A43" s="119"/>
      <c r="B43" s="127" t="s">
        <v>117</v>
      </c>
      <c r="C43" s="122"/>
      <c r="D43" s="126">
        <f>SUM(D40:D42)</f>
        <v>0</v>
      </c>
      <c r="E43" s="122" t="s">
        <v>50</v>
      </c>
      <c r="F43" s="126">
        <f>SUM(F40:F42)</f>
        <v>0</v>
      </c>
      <c r="G43" s="122" t="s">
        <v>50</v>
      </c>
      <c r="H43" s="126">
        <f>SUM(H40:H42)</f>
        <v>0</v>
      </c>
      <c r="I43" s="122" t="s">
        <v>50</v>
      </c>
      <c r="J43" s="126">
        <f>SUM(J40:J42)</f>
        <v>0</v>
      </c>
      <c r="K43" s="122" t="s">
        <v>50</v>
      </c>
      <c r="L43" s="126">
        <f>SUM(L40:L42)</f>
        <v>0</v>
      </c>
      <c r="M43" s="122" t="s">
        <v>50</v>
      </c>
      <c r="N43" s="126">
        <f>SUM(N40:N42)</f>
        <v>0</v>
      </c>
    </row>
    <row r="44" spans="1:14" ht="15" x14ac:dyDescent="0.2">
      <c r="A44" s="119"/>
      <c r="B44" s="127"/>
      <c r="C44" s="122"/>
      <c r="D44" s="129"/>
      <c r="E44" s="122"/>
      <c r="F44" s="129"/>
      <c r="G44" s="122"/>
      <c r="H44" s="129"/>
      <c r="I44" s="122"/>
      <c r="J44" s="129"/>
      <c r="K44" s="122"/>
      <c r="L44" s="129"/>
      <c r="M44" s="122"/>
      <c r="N44" s="129"/>
    </row>
    <row r="45" spans="1:14" ht="15.75" thickBot="1" x14ac:dyDescent="0.25">
      <c r="A45" s="119"/>
      <c r="B45" s="127" t="s">
        <v>304</v>
      </c>
      <c r="C45" s="122"/>
      <c r="D45" s="130">
        <f>SUM(D7+D13+D19+D25+D31+D37+D43)</f>
        <v>13</v>
      </c>
      <c r="E45" s="122" t="s">
        <v>50</v>
      </c>
      <c r="F45" s="130">
        <f>SUM(F7+F13+F19+F25+F31+F37+F43)</f>
        <v>524356</v>
      </c>
      <c r="G45" s="122" t="s">
        <v>50</v>
      </c>
      <c r="H45" s="130">
        <f>SUM(H7+H13+H19+H25+H31+H37+H43)</f>
        <v>134011</v>
      </c>
      <c r="I45" s="122" t="s">
        <v>50</v>
      </c>
      <c r="J45" s="130">
        <f>SUM(J7+J13+J19+J25+J31+J37+J43)</f>
        <v>74730</v>
      </c>
      <c r="K45" s="122" t="s">
        <v>50</v>
      </c>
      <c r="L45" s="130">
        <f>SUM(L7+L13+L19+L25+L31+L37+L43)</f>
        <v>83522</v>
      </c>
      <c r="M45" s="122" t="s">
        <v>50</v>
      </c>
      <c r="N45" s="130">
        <f>SUM(N7+N13+N19+N25+N31+N37+N43)</f>
        <v>816619</v>
      </c>
    </row>
    <row r="46" spans="1:14" ht="13.5" thickTop="1" x14ac:dyDescent="0.2"/>
  </sheetData>
  <sheetProtection sheet="1" formatCells="0" formatColumns="0" formatRows="0" insertRows="0" deleteRows="0"/>
  <mergeCells count="11">
    <mergeCell ref="A5:B5"/>
    <mergeCell ref="A1:N1"/>
    <mergeCell ref="A2:N2"/>
    <mergeCell ref="A3:N3"/>
    <mergeCell ref="A7:B7"/>
    <mergeCell ref="A39:B39"/>
    <mergeCell ref="A9:B9"/>
    <mergeCell ref="A15:B15"/>
    <mergeCell ref="A21:B21"/>
    <mergeCell ref="A27:B27"/>
    <mergeCell ref="A33:B33"/>
  </mergeCells>
  <hyperlinks>
    <hyperlink ref="A5:B5" location="SchG1" display="FUND"/>
    <hyperlink ref="D4" location="SchG2" display="Full-Time Equivalent (FTE)"/>
    <hyperlink ref="F4" location="SchG3" display="Employee Salaries and Hourly Costs"/>
    <hyperlink ref="H4" location="SchG4" display="Retirement Costs"/>
    <hyperlink ref="J4" location="SchG5" display="Healthcare Costs"/>
    <hyperlink ref="L4" location="SchG6" display="Other Benefit Costs"/>
    <hyperlink ref="N4" location="SchG7" display="Total Estimated Personnel Compensation"/>
  </hyperlinks>
  <pageMargins left="0.5" right="0.5" top="0.5" bottom="0.25" header="0.25" footer="0.25"/>
  <pageSetup scale="79" fitToHeight="0" orientation="landscape" r:id="rId1"/>
  <headerFooter>
    <oddFooter>&amp;L&amp;"Arial,Bold" 4/19 Arizona Auditor General's Office&amp;C&amp;"Arial,Bold"SCHEDULE G&amp;R&amp;"Arial,Bold"Official City/Towns Budget Forms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zoomScale="70" zoomScaleNormal="70" zoomScalePageLayoutView="80" workbookViewId="0">
      <pane ySplit="1" topLeftCell="A2" activePane="bottomLeft" state="frozen"/>
      <selection pane="bottomLeft" activeCell="A2" sqref="A2:A5"/>
    </sheetView>
  </sheetViews>
  <sheetFormatPr defaultColWidth="9.140625" defaultRowHeight="18" x14ac:dyDescent="0.25"/>
  <cols>
    <col min="1" max="1" width="13.85546875" style="234" customWidth="1"/>
    <col min="2" max="2" width="33.140625" style="235" customWidth="1"/>
    <col min="3" max="3" width="134.85546875" style="237" customWidth="1"/>
    <col min="4" max="4" width="25.42578125" style="256" customWidth="1"/>
    <col min="5" max="16384" width="9.140625" style="232"/>
  </cols>
  <sheetData>
    <row r="1" spans="1:4" x14ac:dyDescent="0.25">
      <c r="A1" s="242" t="s">
        <v>120</v>
      </c>
      <c r="B1" s="243" t="s">
        <v>118</v>
      </c>
      <c r="C1" s="243" t="s">
        <v>119</v>
      </c>
      <c r="D1" s="240" t="s">
        <v>232</v>
      </c>
    </row>
    <row r="2" spans="1:4" ht="36" x14ac:dyDescent="0.25">
      <c r="A2" s="338" t="s">
        <v>119</v>
      </c>
      <c r="B2" s="335" t="s">
        <v>277</v>
      </c>
      <c r="C2" s="244" t="s">
        <v>243</v>
      </c>
      <c r="D2" s="255" t="s">
        <v>233</v>
      </c>
    </row>
    <row r="3" spans="1:4" ht="183" customHeight="1" x14ac:dyDescent="0.25">
      <c r="A3" s="339"/>
      <c r="B3" s="336"/>
      <c r="C3" s="245" t="s">
        <v>201</v>
      </c>
      <c r="D3" s="255" t="s">
        <v>234</v>
      </c>
    </row>
    <row r="4" spans="1:4" ht="199.5" x14ac:dyDescent="0.25">
      <c r="A4" s="339"/>
      <c r="B4" s="336"/>
      <c r="C4" s="245" t="s">
        <v>226</v>
      </c>
    </row>
    <row r="5" spans="1:4" ht="144" x14ac:dyDescent="0.25">
      <c r="A5" s="340"/>
      <c r="B5" s="337"/>
      <c r="C5" s="246" t="s">
        <v>278</v>
      </c>
    </row>
    <row r="6" spans="1:4" ht="44.1" customHeight="1" x14ac:dyDescent="0.25">
      <c r="A6" s="247" t="s">
        <v>197</v>
      </c>
      <c r="B6" s="247" t="s">
        <v>196</v>
      </c>
      <c r="C6" s="250" t="s">
        <v>271</v>
      </c>
    </row>
    <row r="7" spans="1:4" ht="57" customHeight="1" x14ac:dyDescent="0.25">
      <c r="A7" s="247" t="s">
        <v>152</v>
      </c>
      <c r="B7" s="247" t="s">
        <v>227</v>
      </c>
      <c r="C7" s="246" t="s">
        <v>228</v>
      </c>
    </row>
    <row r="8" spans="1:4" ht="27.95" customHeight="1" x14ac:dyDescent="0.25">
      <c r="A8" s="247" t="s">
        <v>152</v>
      </c>
      <c r="B8" s="248" t="s">
        <v>121</v>
      </c>
      <c r="C8" s="249" t="s">
        <v>122</v>
      </c>
    </row>
    <row r="9" spans="1:4" ht="20.45" customHeight="1" x14ac:dyDescent="0.25">
      <c r="A9" s="247" t="s">
        <v>152</v>
      </c>
      <c r="B9" s="248" t="s">
        <v>279</v>
      </c>
      <c r="C9" s="249" t="s">
        <v>123</v>
      </c>
    </row>
    <row r="10" spans="1:4" ht="27.6" customHeight="1" x14ac:dyDescent="0.25">
      <c r="A10" s="247" t="s">
        <v>152</v>
      </c>
      <c r="B10" s="248" t="s">
        <v>280</v>
      </c>
      <c r="C10" s="249" t="s">
        <v>125</v>
      </c>
    </row>
    <row r="11" spans="1:4" ht="27.6" customHeight="1" x14ac:dyDescent="0.25">
      <c r="A11" s="247" t="s">
        <v>152</v>
      </c>
      <c r="B11" s="248" t="s">
        <v>281</v>
      </c>
      <c r="C11" s="249" t="s">
        <v>126</v>
      </c>
    </row>
    <row r="12" spans="1:4" ht="24" customHeight="1" x14ac:dyDescent="0.25">
      <c r="A12" s="247" t="s">
        <v>152</v>
      </c>
      <c r="B12" s="248" t="s">
        <v>282</v>
      </c>
      <c r="C12" s="249" t="s">
        <v>127</v>
      </c>
    </row>
    <row r="13" spans="1:4" ht="27.6" customHeight="1" x14ac:dyDescent="0.25">
      <c r="A13" s="247" t="s">
        <v>152</v>
      </c>
      <c r="B13" s="248" t="s">
        <v>124</v>
      </c>
      <c r="C13" s="249" t="s">
        <v>283</v>
      </c>
    </row>
    <row r="14" spans="1:4" ht="137.25" customHeight="1" x14ac:dyDescent="0.25">
      <c r="A14" s="247" t="s">
        <v>128</v>
      </c>
      <c r="B14" s="248" t="s">
        <v>0</v>
      </c>
      <c r="C14" s="249" t="s">
        <v>284</v>
      </c>
    </row>
    <row r="15" spans="1:4" ht="73.5" customHeight="1" x14ac:dyDescent="0.25">
      <c r="A15" s="247" t="s">
        <v>128</v>
      </c>
      <c r="B15" s="248" t="s">
        <v>251</v>
      </c>
      <c r="C15" s="249" t="s">
        <v>129</v>
      </c>
    </row>
    <row r="16" spans="1:4" ht="60" customHeight="1" x14ac:dyDescent="0.25">
      <c r="A16" s="247" t="s">
        <v>128</v>
      </c>
      <c r="B16" s="248" t="s">
        <v>252</v>
      </c>
      <c r="C16" s="249" t="s">
        <v>131</v>
      </c>
    </row>
    <row r="17" spans="1:6" ht="150.6" customHeight="1" x14ac:dyDescent="0.25">
      <c r="A17" s="260" t="s">
        <v>128</v>
      </c>
      <c r="B17" s="261" t="s">
        <v>253</v>
      </c>
      <c r="C17" s="262" t="s">
        <v>272</v>
      </c>
    </row>
    <row r="18" spans="1:6" ht="36" x14ac:dyDescent="0.25">
      <c r="A18" s="260" t="s">
        <v>128</v>
      </c>
      <c r="B18" s="261" t="s">
        <v>254</v>
      </c>
      <c r="C18" s="262" t="s">
        <v>133</v>
      </c>
    </row>
    <row r="19" spans="1:6" ht="126" x14ac:dyDescent="0.25">
      <c r="A19" s="260" t="s">
        <v>128</v>
      </c>
      <c r="B19" s="261" t="s">
        <v>255</v>
      </c>
      <c r="C19" s="262" t="s">
        <v>242</v>
      </c>
      <c r="F19" s="233"/>
    </row>
    <row r="20" spans="1:6" ht="72" x14ac:dyDescent="0.25">
      <c r="A20" s="260" t="s">
        <v>128</v>
      </c>
      <c r="B20" s="261" t="s">
        <v>256</v>
      </c>
      <c r="C20" s="262" t="s">
        <v>134</v>
      </c>
    </row>
    <row r="21" spans="1:6" ht="54" x14ac:dyDescent="0.25">
      <c r="A21" s="260" t="s">
        <v>128</v>
      </c>
      <c r="B21" s="261" t="s">
        <v>257</v>
      </c>
      <c r="C21" s="262" t="s">
        <v>135</v>
      </c>
    </row>
    <row r="22" spans="1:6" ht="54" x14ac:dyDescent="0.25">
      <c r="A22" s="260" t="s">
        <v>128</v>
      </c>
      <c r="B22" s="261" t="s">
        <v>258</v>
      </c>
      <c r="C22" s="262" t="s">
        <v>136</v>
      </c>
    </row>
    <row r="23" spans="1:6" ht="204" customHeight="1" x14ac:dyDescent="0.25">
      <c r="A23" s="260" t="s">
        <v>128</v>
      </c>
      <c r="B23" s="261" t="s">
        <v>266</v>
      </c>
      <c r="C23" s="262" t="s">
        <v>267</v>
      </c>
    </row>
    <row r="24" spans="1:6" ht="71.099999999999994" customHeight="1" x14ac:dyDescent="0.25">
      <c r="A24" s="260" t="s">
        <v>128</v>
      </c>
      <c r="B24" s="261" t="s">
        <v>261</v>
      </c>
      <c r="C24" s="262" t="s">
        <v>262</v>
      </c>
    </row>
    <row r="25" spans="1:6" ht="81.599999999999994" customHeight="1" x14ac:dyDescent="0.25">
      <c r="A25" s="260" t="s">
        <v>128</v>
      </c>
      <c r="B25" s="261" t="s">
        <v>263</v>
      </c>
      <c r="C25" s="262" t="s">
        <v>273</v>
      </c>
    </row>
    <row r="26" spans="1:6" ht="72.599999999999994" customHeight="1" x14ac:dyDescent="0.25">
      <c r="A26" s="260" t="s">
        <v>128</v>
      </c>
      <c r="B26" s="261" t="s">
        <v>264</v>
      </c>
      <c r="C26" s="262" t="s">
        <v>265</v>
      </c>
    </row>
    <row r="27" spans="1:6" ht="54" x14ac:dyDescent="0.25">
      <c r="A27" s="260" t="s">
        <v>128</v>
      </c>
      <c r="B27" s="261" t="s">
        <v>259</v>
      </c>
      <c r="C27" s="262" t="s">
        <v>139</v>
      </c>
      <c r="D27" s="255" t="s">
        <v>235</v>
      </c>
    </row>
    <row r="28" spans="1:6" ht="54" x14ac:dyDescent="0.25">
      <c r="A28" s="260" t="s">
        <v>128</v>
      </c>
      <c r="B28" s="261" t="s">
        <v>260</v>
      </c>
      <c r="C28" s="262" t="s">
        <v>229</v>
      </c>
      <c r="D28" s="255" t="s">
        <v>234</v>
      </c>
    </row>
    <row r="29" spans="1:6" ht="50.45" customHeight="1" x14ac:dyDescent="0.25">
      <c r="A29" s="260" t="s">
        <v>128</v>
      </c>
      <c r="B29" s="261" t="s">
        <v>206</v>
      </c>
      <c r="C29" s="262" t="s">
        <v>244</v>
      </c>
    </row>
    <row r="30" spans="1:6" ht="108.75" customHeight="1" x14ac:dyDescent="0.25">
      <c r="A30" s="333" t="s">
        <v>128</v>
      </c>
      <c r="B30" s="331" t="s">
        <v>205</v>
      </c>
      <c r="C30" s="341" t="s">
        <v>245</v>
      </c>
      <c r="D30" s="257" t="s">
        <v>236</v>
      </c>
    </row>
    <row r="31" spans="1:6" ht="30.75" customHeight="1" x14ac:dyDescent="0.25">
      <c r="A31" s="334"/>
      <c r="B31" s="332"/>
      <c r="C31" s="342"/>
      <c r="D31" s="257" t="s">
        <v>237</v>
      </c>
    </row>
    <row r="32" spans="1:6" ht="36" x14ac:dyDescent="0.25">
      <c r="A32" s="260" t="s">
        <v>128</v>
      </c>
      <c r="B32" s="261" t="s">
        <v>207</v>
      </c>
      <c r="C32" s="262" t="s">
        <v>140</v>
      </c>
    </row>
    <row r="33" spans="1:5" ht="76.5" customHeight="1" x14ac:dyDescent="0.25">
      <c r="A33" s="260" t="s">
        <v>128</v>
      </c>
      <c r="B33" s="261" t="s">
        <v>208</v>
      </c>
      <c r="C33" s="262" t="s">
        <v>246</v>
      </c>
    </row>
    <row r="34" spans="1:5" ht="36" x14ac:dyDescent="0.25">
      <c r="A34" s="260" t="s">
        <v>128</v>
      </c>
      <c r="B34" s="261" t="s">
        <v>209</v>
      </c>
      <c r="C34" s="262" t="s">
        <v>141</v>
      </c>
    </row>
    <row r="35" spans="1:5" ht="54" x14ac:dyDescent="0.25">
      <c r="A35" s="260" t="s">
        <v>128</v>
      </c>
      <c r="B35" s="261" t="s">
        <v>210</v>
      </c>
      <c r="C35" s="262" t="s">
        <v>142</v>
      </c>
    </row>
    <row r="36" spans="1:5" ht="36" x14ac:dyDescent="0.25">
      <c r="A36" s="260" t="s">
        <v>102</v>
      </c>
      <c r="B36" s="261" t="s">
        <v>84</v>
      </c>
      <c r="C36" s="262" t="s">
        <v>202</v>
      </c>
    </row>
    <row r="37" spans="1:5" ht="61.5" customHeight="1" x14ac:dyDescent="0.25">
      <c r="A37" s="260" t="s">
        <v>102</v>
      </c>
      <c r="B37" s="261" t="s">
        <v>178</v>
      </c>
      <c r="C37" s="262" t="s">
        <v>149</v>
      </c>
      <c r="D37" s="255" t="s">
        <v>238</v>
      </c>
    </row>
    <row r="38" spans="1:5" ht="38.1" customHeight="1" x14ac:dyDescent="0.25">
      <c r="A38" s="333" t="s">
        <v>102</v>
      </c>
      <c r="B38" s="331" t="s">
        <v>322</v>
      </c>
      <c r="C38" s="343" t="s">
        <v>323</v>
      </c>
      <c r="D38" s="253" t="s">
        <v>324</v>
      </c>
      <c r="E38" s="252"/>
    </row>
    <row r="39" spans="1:5" ht="32.450000000000003" customHeight="1" x14ac:dyDescent="0.25">
      <c r="A39" s="334"/>
      <c r="B39" s="332"/>
      <c r="C39" s="344"/>
      <c r="D39" s="254" t="s">
        <v>325</v>
      </c>
      <c r="E39" s="252"/>
    </row>
    <row r="40" spans="1:5" ht="79.5" customHeight="1" x14ac:dyDescent="0.25">
      <c r="A40" s="260" t="s">
        <v>102</v>
      </c>
      <c r="B40" s="261" t="s">
        <v>179</v>
      </c>
      <c r="C40" s="262" t="s">
        <v>151</v>
      </c>
    </row>
    <row r="41" spans="1:5" ht="84" customHeight="1" x14ac:dyDescent="0.25">
      <c r="A41" s="260" t="s">
        <v>102</v>
      </c>
      <c r="B41" s="261" t="s">
        <v>180</v>
      </c>
      <c r="C41" s="262" t="s">
        <v>285</v>
      </c>
      <c r="D41" s="258" t="s">
        <v>247</v>
      </c>
    </row>
    <row r="42" spans="1:5" ht="44.25" customHeight="1" x14ac:dyDescent="0.25">
      <c r="A42" s="260" t="s">
        <v>102</v>
      </c>
      <c r="B42" s="261" t="s">
        <v>181</v>
      </c>
      <c r="C42" s="262" t="s">
        <v>150</v>
      </c>
    </row>
    <row r="43" spans="1:5" ht="144" x14ac:dyDescent="0.25">
      <c r="A43" s="260" t="s">
        <v>102</v>
      </c>
      <c r="B43" s="261" t="s">
        <v>182</v>
      </c>
      <c r="C43" s="262" t="s">
        <v>187</v>
      </c>
    </row>
    <row r="44" spans="1:5" ht="144" x14ac:dyDescent="0.25">
      <c r="A44" s="260" t="s">
        <v>102</v>
      </c>
      <c r="B44" s="261" t="s">
        <v>183</v>
      </c>
      <c r="C44" s="262" t="s">
        <v>195</v>
      </c>
    </row>
    <row r="45" spans="1:5" ht="20.100000000000001" customHeight="1" x14ac:dyDescent="0.25">
      <c r="A45" s="260" t="s">
        <v>102</v>
      </c>
      <c r="B45" s="261" t="s">
        <v>184</v>
      </c>
      <c r="C45" s="262" t="s">
        <v>153</v>
      </c>
    </row>
    <row r="46" spans="1:5" ht="198" x14ac:dyDescent="0.25">
      <c r="A46" s="260" t="s">
        <v>102</v>
      </c>
      <c r="B46" s="261" t="s">
        <v>185</v>
      </c>
      <c r="C46" s="262" t="s">
        <v>188</v>
      </c>
    </row>
    <row r="47" spans="1:5" ht="36" x14ac:dyDescent="0.25">
      <c r="A47" s="260" t="s">
        <v>102</v>
      </c>
      <c r="B47" s="261" t="s">
        <v>186</v>
      </c>
      <c r="C47" s="262" t="s">
        <v>154</v>
      </c>
    </row>
    <row r="48" spans="1:5" ht="46.5" customHeight="1" x14ac:dyDescent="0.25">
      <c r="A48" s="260" t="s">
        <v>103</v>
      </c>
      <c r="B48" s="261" t="s">
        <v>86</v>
      </c>
      <c r="C48" s="262" t="s">
        <v>203</v>
      </c>
    </row>
    <row r="49" spans="1:4" ht="348" customHeight="1" x14ac:dyDescent="0.25">
      <c r="A49" s="333" t="s">
        <v>103</v>
      </c>
      <c r="B49" s="331" t="s">
        <v>155</v>
      </c>
      <c r="C49" s="263" t="s">
        <v>286</v>
      </c>
      <c r="D49" s="258" t="s">
        <v>240</v>
      </c>
    </row>
    <row r="50" spans="1:4" ht="138" customHeight="1" x14ac:dyDescent="0.25">
      <c r="A50" s="334"/>
      <c r="B50" s="332"/>
      <c r="C50" s="264" t="s">
        <v>239</v>
      </c>
    </row>
    <row r="51" spans="1:4" ht="36" x14ac:dyDescent="0.25">
      <c r="A51" s="260" t="s">
        <v>103</v>
      </c>
      <c r="B51" s="261" t="s">
        <v>156</v>
      </c>
      <c r="C51" s="262" t="s">
        <v>157</v>
      </c>
    </row>
    <row r="52" spans="1:4" ht="54" x14ac:dyDescent="0.25">
      <c r="A52" s="260" t="s">
        <v>103</v>
      </c>
      <c r="B52" s="261" t="s">
        <v>158</v>
      </c>
      <c r="C52" s="262" t="s">
        <v>159</v>
      </c>
    </row>
    <row r="53" spans="1:4" ht="54" x14ac:dyDescent="0.25">
      <c r="A53" s="260" t="s">
        <v>103</v>
      </c>
      <c r="B53" s="261" t="s">
        <v>160</v>
      </c>
      <c r="C53" s="262" t="s">
        <v>200</v>
      </c>
    </row>
    <row r="54" spans="1:4" ht="75.599999999999994" customHeight="1" x14ac:dyDescent="0.25">
      <c r="A54" s="260" t="s">
        <v>104</v>
      </c>
      <c r="B54" s="261" t="s">
        <v>190</v>
      </c>
      <c r="C54" s="262" t="s">
        <v>204</v>
      </c>
    </row>
    <row r="55" spans="1:4" ht="20.45" customHeight="1" x14ac:dyDescent="0.25">
      <c r="A55" s="260" t="s">
        <v>104</v>
      </c>
      <c r="B55" s="261" t="s">
        <v>161</v>
      </c>
      <c r="C55" s="262" t="s">
        <v>163</v>
      </c>
    </row>
    <row r="56" spans="1:4" ht="87" customHeight="1" x14ac:dyDescent="0.25">
      <c r="A56" s="260" t="s">
        <v>104</v>
      </c>
      <c r="B56" s="261" t="s">
        <v>162</v>
      </c>
      <c r="C56" s="262" t="s">
        <v>230</v>
      </c>
    </row>
    <row r="57" spans="1:4" ht="54" x14ac:dyDescent="0.25">
      <c r="A57" s="260" t="s">
        <v>104</v>
      </c>
      <c r="B57" s="261" t="s">
        <v>211</v>
      </c>
      <c r="C57" s="262" t="s">
        <v>189</v>
      </c>
    </row>
    <row r="58" spans="1:4" ht="90" x14ac:dyDescent="0.25">
      <c r="A58" s="260" t="s">
        <v>104</v>
      </c>
      <c r="B58" s="261" t="s">
        <v>212</v>
      </c>
      <c r="C58" s="262" t="s">
        <v>192</v>
      </c>
    </row>
    <row r="59" spans="1:4" ht="90" x14ac:dyDescent="0.25">
      <c r="A59" s="260" t="s">
        <v>100</v>
      </c>
      <c r="B59" s="261" t="s">
        <v>213</v>
      </c>
      <c r="C59" s="262" t="s">
        <v>231</v>
      </c>
      <c r="D59" s="255" t="s">
        <v>234</v>
      </c>
    </row>
    <row r="60" spans="1:4" ht="72" x14ac:dyDescent="0.25">
      <c r="A60" s="260" t="s">
        <v>100</v>
      </c>
      <c r="B60" s="261" t="s">
        <v>214</v>
      </c>
      <c r="C60" s="262" t="s">
        <v>164</v>
      </c>
    </row>
    <row r="61" spans="1:4" ht="72" x14ac:dyDescent="0.25">
      <c r="A61" s="260" t="s">
        <v>100</v>
      </c>
      <c r="B61" s="261" t="s">
        <v>318</v>
      </c>
      <c r="C61" s="262" t="s">
        <v>165</v>
      </c>
      <c r="D61" s="255" t="s">
        <v>241</v>
      </c>
    </row>
    <row r="62" spans="1:4" ht="54" x14ac:dyDescent="0.25">
      <c r="A62" s="260" t="s">
        <v>100</v>
      </c>
      <c r="B62" s="261" t="s">
        <v>216</v>
      </c>
      <c r="C62" s="262" t="s">
        <v>166</v>
      </c>
    </row>
    <row r="63" spans="1:4" ht="72" x14ac:dyDescent="0.25">
      <c r="A63" s="260" t="s">
        <v>100</v>
      </c>
      <c r="B63" s="261" t="s">
        <v>217</v>
      </c>
      <c r="C63" s="262" t="s">
        <v>287</v>
      </c>
      <c r="D63" s="255" t="s">
        <v>234</v>
      </c>
    </row>
    <row r="64" spans="1:4" ht="72" x14ac:dyDescent="0.25">
      <c r="A64" s="260" t="s">
        <v>167</v>
      </c>
      <c r="B64" s="261" t="s">
        <v>218</v>
      </c>
      <c r="C64" s="262" t="s">
        <v>198</v>
      </c>
    </row>
    <row r="65" spans="1:4" ht="36" x14ac:dyDescent="0.25">
      <c r="A65" s="260" t="s">
        <v>167</v>
      </c>
      <c r="B65" s="261" t="s">
        <v>225</v>
      </c>
      <c r="C65" s="262" t="s">
        <v>168</v>
      </c>
    </row>
    <row r="66" spans="1:4" ht="72" x14ac:dyDescent="0.25">
      <c r="A66" s="260" t="s">
        <v>167</v>
      </c>
      <c r="B66" s="261" t="s">
        <v>214</v>
      </c>
      <c r="C66" s="262" t="s">
        <v>199</v>
      </c>
    </row>
    <row r="67" spans="1:4" ht="72" x14ac:dyDescent="0.25">
      <c r="A67" s="260" t="s">
        <v>167</v>
      </c>
      <c r="B67" s="261" t="s">
        <v>215</v>
      </c>
      <c r="C67" s="262" t="s">
        <v>165</v>
      </c>
      <c r="D67" s="255" t="s">
        <v>241</v>
      </c>
    </row>
    <row r="68" spans="1:4" ht="54" x14ac:dyDescent="0.25">
      <c r="A68" s="260" t="s">
        <v>167</v>
      </c>
      <c r="B68" s="261" t="s">
        <v>216</v>
      </c>
      <c r="C68" s="262" t="s">
        <v>166</v>
      </c>
    </row>
    <row r="69" spans="1:4" ht="72" x14ac:dyDescent="0.25">
      <c r="A69" s="260" t="s">
        <v>167</v>
      </c>
      <c r="B69" s="261" t="s">
        <v>217</v>
      </c>
      <c r="C69" s="262" t="s">
        <v>288</v>
      </c>
    </row>
    <row r="70" spans="1:4" ht="36" x14ac:dyDescent="0.25">
      <c r="A70" s="260" t="s">
        <v>169</v>
      </c>
      <c r="B70" s="261" t="s">
        <v>75</v>
      </c>
      <c r="C70" s="262" t="s">
        <v>170</v>
      </c>
      <c r="D70" s="255" t="s">
        <v>234</v>
      </c>
    </row>
    <row r="71" spans="1:4" x14ac:dyDescent="0.25">
      <c r="A71" s="260" t="s">
        <v>169</v>
      </c>
      <c r="B71" s="261" t="s">
        <v>161</v>
      </c>
      <c r="C71" s="262" t="s">
        <v>171</v>
      </c>
    </row>
    <row r="72" spans="1:4" ht="36" x14ac:dyDescent="0.25">
      <c r="A72" s="260" t="s">
        <v>169</v>
      </c>
      <c r="B72" s="261" t="s">
        <v>219</v>
      </c>
      <c r="C72" s="262" t="s">
        <v>172</v>
      </c>
    </row>
    <row r="73" spans="1:4" ht="54" x14ac:dyDescent="0.25">
      <c r="A73" s="260" t="s">
        <v>169</v>
      </c>
      <c r="B73" s="261" t="s">
        <v>220</v>
      </c>
      <c r="C73" s="262" t="s">
        <v>173</v>
      </c>
    </row>
    <row r="74" spans="1:4" ht="36" x14ac:dyDescent="0.25">
      <c r="A74" s="260" t="s">
        <v>169</v>
      </c>
      <c r="B74" s="261" t="s">
        <v>221</v>
      </c>
      <c r="C74" s="262" t="s">
        <v>174</v>
      </c>
    </row>
    <row r="75" spans="1:4" ht="36" x14ac:dyDescent="0.25">
      <c r="A75" s="260" t="s">
        <v>169</v>
      </c>
      <c r="B75" s="261" t="s">
        <v>222</v>
      </c>
      <c r="C75" s="262" t="s">
        <v>175</v>
      </c>
    </row>
    <row r="76" spans="1:4" ht="36" x14ac:dyDescent="0.25">
      <c r="A76" s="260" t="s">
        <v>169</v>
      </c>
      <c r="B76" s="261" t="s">
        <v>223</v>
      </c>
      <c r="C76" s="262" t="s">
        <v>176</v>
      </c>
    </row>
    <row r="77" spans="1:4" ht="36" x14ac:dyDescent="0.25">
      <c r="A77" s="260" t="s">
        <v>169</v>
      </c>
      <c r="B77" s="261" t="s">
        <v>224</v>
      </c>
      <c r="C77" s="262" t="s">
        <v>177</v>
      </c>
    </row>
  </sheetData>
  <sheetProtection sheet="1" objects="1" scenarios="1"/>
  <mergeCells count="10">
    <mergeCell ref="B49:B50"/>
    <mergeCell ref="A49:A50"/>
    <mergeCell ref="B2:B5"/>
    <mergeCell ref="A2:A5"/>
    <mergeCell ref="C30:C31"/>
    <mergeCell ref="B30:B31"/>
    <mergeCell ref="A30:A31"/>
    <mergeCell ref="A38:A39"/>
    <mergeCell ref="B38:B39"/>
    <mergeCell ref="C38:C39"/>
  </mergeCells>
  <hyperlinks>
    <hyperlink ref="D2" r:id="rId1" display="A.R.S. §42-17201"/>
    <hyperlink ref="D3" r:id="rId2"/>
    <hyperlink ref="D27" r:id="rId3"/>
    <hyperlink ref="D28" r:id="rId4"/>
    <hyperlink ref="D31" r:id="rId5"/>
    <hyperlink ref="D30" r:id="rId6"/>
    <hyperlink ref="D37" r:id="rId7"/>
    <hyperlink ref="D49" r:id="rId8"/>
    <hyperlink ref="D59" r:id="rId9"/>
    <hyperlink ref="D63" r:id="rId10"/>
    <hyperlink ref="D70" r:id="rId11"/>
    <hyperlink ref="D67" r:id="rId12"/>
    <hyperlink ref="D41" r:id="rId13"/>
    <hyperlink ref="D61" r:id="rId14"/>
    <hyperlink ref="D39" r:id="rId15"/>
    <hyperlink ref="D38" r:id="rId16"/>
  </hyperlinks>
  <pageMargins left="0.5" right="0.214285714285714" top="0.75" bottom="0.5" header="0.3" footer="0.3"/>
  <pageSetup scale="72" orientation="landscape" horizontalDpi="1200" verticalDpi="1200" r:id="rId17"/>
  <headerFooter>
    <oddFooter>&amp;L&amp;"Arial,Bold"4/19 Arizona Auditor General's Office&amp;R&amp;"Arial,Bold"Official City/Town Budget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
  <sheetViews>
    <sheetView showGridLines="0" zoomScaleNormal="100" workbookViewId="0">
      <selection activeCell="A3" sqref="A3:J3"/>
    </sheetView>
  </sheetViews>
  <sheetFormatPr defaultRowHeight="12.75" x14ac:dyDescent="0.2"/>
  <sheetData>
    <row r="1" spans="1:10" ht="15.75" x14ac:dyDescent="0.2">
      <c r="A1" s="278" t="s">
        <v>289</v>
      </c>
      <c r="B1" s="278"/>
      <c r="C1" s="278"/>
      <c r="D1" s="278"/>
      <c r="E1" s="278"/>
      <c r="F1" s="278"/>
      <c r="G1" s="278"/>
      <c r="H1" s="278"/>
      <c r="I1" s="278"/>
      <c r="J1" s="278"/>
    </row>
    <row r="2" spans="1:10" ht="16.5" x14ac:dyDescent="0.2">
      <c r="A2" s="95"/>
      <c r="B2" s="95"/>
      <c r="C2" s="95"/>
      <c r="D2" s="95"/>
      <c r="E2" s="95"/>
      <c r="F2" s="95"/>
      <c r="G2" s="95"/>
      <c r="H2" s="95"/>
      <c r="I2" s="95"/>
      <c r="J2" s="95"/>
    </row>
    <row r="3" spans="1:10" ht="15.75" x14ac:dyDescent="0.2">
      <c r="A3" s="278" t="str">
        <f>City_Town_of</f>
        <v>PATAGONIA</v>
      </c>
      <c r="B3" s="278"/>
      <c r="C3" s="278"/>
      <c r="D3" s="278"/>
      <c r="E3" s="278"/>
      <c r="F3" s="278"/>
      <c r="G3" s="278"/>
      <c r="H3" s="278"/>
      <c r="I3" s="278"/>
      <c r="J3" s="278"/>
    </row>
    <row r="4" spans="1:10" ht="16.5" x14ac:dyDescent="0.2">
      <c r="A4" s="95"/>
      <c r="B4" s="95"/>
      <c r="C4" s="95"/>
      <c r="D4" s="95"/>
      <c r="E4" s="95"/>
      <c r="F4" s="95"/>
      <c r="G4" s="95"/>
      <c r="H4" s="95"/>
      <c r="I4" s="95"/>
      <c r="J4" s="95"/>
    </row>
    <row r="5" spans="1:10" ht="15.75" x14ac:dyDescent="0.2">
      <c r="A5" s="279" t="str">
        <f>"Fiscal year " &amp; Cover!E7</f>
        <v>Fiscal year 2022</v>
      </c>
      <c r="B5" s="279"/>
      <c r="C5" s="279"/>
      <c r="D5" s="279"/>
      <c r="E5" s="279"/>
      <c r="F5" s="279"/>
      <c r="G5" s="279"/>
      <c r="H5" s="279"/>
      <c r="I5" s="279"/>
      <c r="J5" s="279"/>
    </row>
  </sheetData>
  <sheetProtection sheet="1" selectLockedCells="1"/>
  <mergeCells count="3">
    <mergeCell ref="A1:J1"/>
    <mergeCell ref="A3:J3"/>
    <mergeCell ref="A5:J5"/>
  </mergeCells>
  <printOptions horizontalCentered="1" verticalCentered="1"/>
  <pageMargins left="0.7" right="0.7" top="0.75" bottom="0.75" header="0.3" footer="0.3"/>
  <pageSetup orientation="portrait" r:id="rId1"/>
  <headerFooter>
    <oddFooter>&amp;L&amp;"Arial,Bold" 4/19 Arizona Auditor General's Office&amp;R&amp;"Arial,Bold"Official City/Town Budget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1"/>
  <sheetViews>
    <sheetView showGridLines="0" zoomScaleNormal="100" workbookViewId="0">
      <selection activeCell="A9" sqref="A9"/>
    </sheetView>
  </sheetViews>
  <sheetFormatPr defaultRowHeight="12.75" x14ac:dyDescent="0.2"/>
  <cols>
    <col min="10" max="10" width="14.7109375" customWidth="1"/>
  </cols>
  <sheetData>
    <row r="1" spans="1:10" ht="13.35" customHeight="1" x14ac:dyDescent="0.2">
      <c r="A1" s="278" t="str">
        <f>City_Town_of</f>
        <v>PATAGONIA</v>
      </c>
      <c r="B1" s="278"/>
      <c r="C1" s="278"/>
      <c r="D1" s="278"/>
      <c r="E1" s="278"/>
      <c r="F1" s="278"/>
      <c r="G1" s="278"/>
      <c r="H1" s="278"/>
      <c r="I1" s="278"/>
      <c r="J1" s="278"/>
    </row>
    <row r="2" spans="1:10" ht="13.35" customHeight="1" x14ac:dyDescent="0.2">
      <c r="A2" s="104"/>
      <c r="B2" s="104"/>
      <c r="C2" s="104"/>
      <c r="D2" s="104"/>
      <c r="E2" s="104"/>
      <c r="F2" s="104"/>
      <c r="G2" s="104"/>
      <c r="H2" s="104"/>
      <c r="I2" s="104"/>
      <c r="J2" s="104"/>
    </row>
    <row r="3" spans="1:10" ht="13.35" customHeight="1" x14ac:dyDescent="0.2">
      <c r="A3" s="281" t="s">
        <v>291</v>
      </c>
      <c r="B3" s="281"/>
      <c r="C3" s="281"/>
      <c r="D3" s="281"/>
      <c r="E3" s="281"/>
      <c r="F3" s="281"/>
      <c r="G3" s="281"/>
      <c r="H3" s="281"/>
      <c r="I3" s="281"/>
      <c r="J3" s="281"/>
    </row>
    <row r="4" spans="1:10" ht="13.35" customHeight="1" x14ac:dyDescent="0.2">
      <c r="A4" s="104"/>
      <c r="B4" s="104"/>
      <c r="C4" s="104"/>
      <c r="D4" s="104"/>
      <c r="E4" s="104"/>
      <c r="F4" s="104"/>
      <c r="G4" s="104"/>
      <c r="H4" s="104"/>
      <c r="I4" s="104"/>
      <c r="J4" s="104"/>
    </row>
    <row r="5" spans="1:10" ht="13.35" customHeight="1" x14ac:dyDescent="0.2">
      <c r="A5" s="281" t="str">
        <f>"Fiscal year " &amp; Cover!E7</f>
        <v>Fiscal year 2022</v>
      </c>
      <c r="B5" s="281"/>
      <c r="C5" s="281"/>
      <c r="D5" s="281"/>
      <c r="E5" s="281"/>
      <c r="F5" s="281"/>
      <c r="G5" s="281"/>
      <c r="H5" s="281"/>
      <c r="I5" s="281"/>
      <c r="J5" s="281"/>
    </row>
    <row r="6" spans="1:10" ht="13.35" customHeight="1" x14ac:dyDescent="0.2">
      <c r="A6" s="105"/>
      <c r="B6" s="105"/>
      <c r="C6" s="105"/>
      <c r="D6" s="105"/>
      <c r="E6" s="105"/>
      <c r="F6" s="105"/>
      <c r="G6" s="105"/>
      <c r="H6" s="105"/>
      <c r="I6" s="105"/>
      <c r="J6" s="105"/>
    </row>
    <row r="7" spans="1:10" ht="13.35" customHeight="1" x14ac:dyDescent="0.2">
      <c r="A7" s="105"/>
      <c r="B7" s="105"/>
      <c r="C7" s="105"/>
      <c r="D7" s="105"/>
      <c r="E7" s="105"/>
      <c r="F7" s="105"/>
      <c r="G7" s="105"/>
      <c r="H7" s="105"/>
      <c r="I7" s="105"/>
      <c r="J7" s="105"/>
    </row>
    <row r="8" spans="1:10" ht="13.35" customHeight="1" x14ac:dyDescent="0.2">
      <c r="A8" s="104"/>
      <c r="B8" s="104"/>
      <c r="C8" s="104"/>
      <c r="D8" s="104"/>
      <c r="E8" s="104"/>
      <c r="F8" s="104"/>
      <c r="G8" s="104"/>
      <c r="H8" s="104"/>
      <c r="I8" s="104"/>
      <c r="J8" s="104"/>
    </row>
    <row r="9" spans="1:10" ht="13.35" customHeight="1" x14ac:dyDescent="0.2">
      <c r="A9" s="241"/>
      <c r="B9" s="241"/>
      <c r="C9" s="241"/>
      <c r="D9" s="241"/>
      <c r="E9" s="241"/>
      <c r="F9" s="241"/>
      <c r="G9" s="241"/>
      <c r="H9" s="241"/>
      <c r="I9" s="241"/>
      <c r="J9" s="241"/>
    </row>
    <row r="10" spans="1:10" ht="13.35" customHeight="1" x14ac:dyDescent="0.2">
      <c r="A10" s="280" t="s">
        <v>62</v>
      </c>
      <c r="B10" s="280"/>
      <c r="C10" s="280"/>
      <c r="D10" s="280"/>
      <c r="E10" s="280"/>
      <c r="F10" s="280"/>
      <c r="G10" s="280"/>
      <c r="H10" s="280"/>
      <c r="I10" s="280"/>
      <c r="J10" s="280"/>
    </row>
    <row r="11" spans="1:10" ht="13.35" customHeight="1" x14ac:dyDescent="0.2">
      <c r="A11" s="241"/>
      <c r="B11" s="241"/>
      <c r="C11" s="241"/>
      <c r="D11" s="241"/>
      <c r="E11" s="241"/>
      <c r="F11" s="241"/>
      <c r="G11" s="241"/>
      <c r="H11" s="241"/>
      <c r="I11" s="241"/>
      <c r="J11" s="241"/>
    </row>
    <row r="12" spans="1:10" ht="13.35" customHeight="1" x14ac:dyDescent="0.2">
      <c r="A12" s="280" t="s">
        <v>71</v>
      </c>
      <c r="B12" s="280"/>
      <c r="C12" s="280"/>
      <c r="D12" s="280"/>
      <c r="E12" s="280"/>
      <c r="F12" s="280"/>
      <c r="G12" s="280"/>
      <c r="H12" s="280"/>
      <c r="I12" s="280"/>
      <c r="J12" s="280"/>
    </row>
    <row r="13" spans="1:10" ht="13.35" customHeight="1" x14ac:dyDescent="0.2">
      <c r="A13" s="241"/>
      <c r="B13" s="241"/>
      <c r="C13" s="241"/>
      <c r="D13" s="241"/>
      <c r="E13" s="241"/>
      <c r="F13" s="241"/>
      <c r="G13" s="241"/>
      <c r="H13" s="241"/>
      <c r="I13" s="241"/>
      <c r="J13" s="241"/>
    </row>
    <row r="14" spans="1:10" ht="13.35" customHeight="1" x14ac:dyDescent="0.2">
      <c r="A14" s="280" t="s">
        <v>85</v>
      </c>
      <c r="B14" s="280"/>
      <c r="C14" s="280"/>
      <c r="D14" s="280"/>
      <c r="E14" s="280"/>
      <c r="F14" s="280"/>
      <c r="G14" s="280"/>
      <c r="H14" s="280"/>
      <c r="I14" s="280"/>
      <c r="J14" s="280"/>
    </row>
    <row r="15" spans="1:10" ht="13.35" customHeight="1" x14ac:dyDescent="0.2">
      <c r="A15" s="241"/>
      <c r="B15" s="241"/>
      <c r="C15" s="241"/>
      <c r="D15" s="241"/>
      <c r="E15" s="241"/>
      <c r="F15" s="241"/>
      <c r="G15" s="241"/>
      <c r="H15" s="241"/>
      <c r="I15" s="241"/>
      <c r="J15" s="241"/>
    </row>
    <row r="16" spans="1:10" ht="13.35" customHeight="1" x14ac:dyDescent="0.2">
      <c r="A16" s="280" t="s">
        <v>81</v>
      </c>
      <c r="B16" s="280"/>
      <c r="C16" s="280"/>
      <c r="D16" s="280"/>
      <c r="E16" s="280"/>
      <c r="F16" s="280"/>
      <c r="G16" s="280"/>
      <c r="H16" s="280"/>
      <c r="I16" s="280"/>
      <c r="J16" s="280"/>
    </row>
    <row r="17" spans="1:10" ht="13.35" customHeight="1" x14ac:dyDescent="0.2">
      <c r="A17" s="241"/>
      <c r="B17" s="241"/>
      <c r="C17" s="241"/>
      <c r="D17" s="241"/>
      <c r="E17" s="241"/>
      <c r="F17" s="241"/>
      <c r="G17" s="241"/>
      <c r="H17" s="241"/>
      <c r="I17" s="241"/>
      <c r="J17" s="241"/>
    </row>
    <row r="18" spans="1:10" ht="13.35" customHeight="1" x14ac:dyDescent="0.2">
      <c r="A18" s="280" t="s">
        <v>191</v>
      </c>
      <c r="B18" s="280"/>
      <c r="C18" s="280"/>
      <c r="D18" s="280"/>
      <c r="E18" s="280"/>
      <c r="F18" s="280"/>
      <c r="G18" s="280"/>
      <c r="H18" s="280"/>
      <c r="I18" s="280"/>
      <c r="J18" s="280"/>
    </row>
    <row r="19" spans="1:10" ht="13.35" customHeight="1" x14ac:dyDescent="0.2">
      <c r="A19" s="241"/>
      <c r="B19" s="241"/>
      <c r="C19" s="241"/>
      <c r="D19" s="241"/>
      <c r="E19" s="241"/>
      <c r="F19" s="241"/>
      <c r="G19" s="241"/>
      <c r="H19" s="241"/>
      <c r="I19" s="241"/>
      <c r="J19" s="241"/>
    </row>
    <row r="20" spans="1:10" ht="13.35" customHeight="1" x14ac:dyDescent="0.2">
      <c r="A20" s="280" t="s">
        <v>82</v>
      </c>
      <c r="B20" s="280"/>
      <c r="C20" s="280"/>
      <c r="D20" s="280"/>
      <c r="E20" s="280"/>
      <c r="F20" s="280"/>
      <c r="G20" s="280"/>
      <c r="H20" s="280"/>
      <c r="I20" s="280"/>
      <c r="J20" s="280"/>
    </row>
    <row r="21" spans="1:10" ht="13.35" customHeight="1" x14ac:dyDescent="0.2">
      <c r="A21" s="241"/>
      <c r="B21" s="241"/>
      <c r="C21" s="241"/>
      <c r="D21" s="241"/>
      <c r="E21" s="241"/>
      <c r="F21" s="241"/>
      <c r="G21" s="241"/>
      <c r="H21" s="241"/>
      <c r="I21" s="241"/>
      <c r="J21" s="241"/>
    </row>
    <row r="22" spans="1:10" ht="13.35" customHeight="1" x14ac:dyDescent="0.2">
      <c r="A22" s="280" t="s">
        <v>113</v>
      </c>
      <c r="B22" s="280"/>
      <c r="C22" s="280"/>
      <c r="D22" s="280"/>
      <c r="E22" s="280"/>
      <c r="F22" s="280"/>
      <c r="G22" s="280"/>
      <c r="H22" s="280"/>
      <c r="I22" s="280"/>
      <c r="J22" s="280"/>
    </row>
    <row r="23" spans="1:10" ht="13.35" customHeight="1" x14ac:dyDescent="0.2">
      <c r="A23" s="241"/>
      <c r="B23" s="241"/>
      <c r="C23" s="241"/>
      <c r="D23" s="241"/>
      <c r="E23" s="241"/>
      <c r="F23" s="241"/>
      <c r="G23" s="241"/>
      <c r="H23" s="241"/>
      <c r="I23" s="241"/>
      <c r="J23" s="241"/>
    </row>
    <row r="24" spans="1:10" ht="15" customHeight="1" x14ac:dyDescent="0.2">
      <c r="A24" s="280" t="s">
        <v>83</v>
      </c>
      <c r="B24" s="280"/>
      <c r="C24" s="280"/>
      <c r="D24" s="280"/>
      <c r="E24" s="280"/>
      <c r="F24" s="280"/>
      <c r="G24" s="280"/>
      <c r="H24" s="280"/>
      <c r="I24" s="280"/>
      <c r="J24" s="280"/>
    </row>
    <row r="25" spans="1:10" ht="13.35" customHeight="1" x14ac:dyDescent="0.2">
      <c r="A25" s="241"/>
      <c r="B25" s="241"/>
      <c r="C25" s="241"/>
      <c r="D25" s="241"/>
      <c r="E25" s="241"/>
      <c r="F25" s="241"/>
      <c r="G25" s="241"/>
      <c r="H25" s="241"/>
      <c r="I25" s="241"/>
      <c r="J25" s="241"/>
    </row>
    <row r="26" spans="1:10" ht="13.35" customHeight="1" x14ac:dyDescent="0.2"/>
    <row r="27" spans="1:10" ht="13.35" customHeight="1" x14ac:dyDescent="0.2"/>
    <row r="28" spans="1:10" ht="13.35" customHeight="1" x14ac:dyDescent="0.2"/>
    <row r="29" spans="1:10" ht="13.35" customHeight="1" x14ac:dyDescent="0.2"/>
    <row r="30" spans="1:10" ht="13.35" customHeight="1" x14ac:dyDescent="0.2"/>
    <row r="31" spans="1:10" ht="13.35" customHeight="1" x14ac:dyDescent="0.2"/>
  </sheetData>
  <sheetProtection sheet="1" objects="1" scenarios="1"/>
  <mergeCells count="11">
    <mergeCell ref="A1:J1"/>
    <mergeCell ref="A3:J3"/>
    <mergeCell ref="A5:J5"/>
    <mergeCell ref="A10:J10"/>
    <mergeCell ref="A12:J12"/>
    <mergeCell ref="A14:J14"/>
    <mergeCell ref="A24:J24"/>
    <mergeCell ref="A16:J16"/>
    <mergeCell ref="A18:J18"/>
    <mergeCell ref="A20:J20"/>
    <mergeCell ref="A22:J22"/>
  </mergeCells>
  <hyperlinks>
    <hyperlink ref="A10:J10" location="Resolution_for_the_Adoption_of_the_Budget" display="Resolution for the Adoption of the Budget"/>
    <hyperlink ref="A12:J12" location="Summary_Schedule_of_Estimated_Revenues_and_Expenditures_Expenses" display="Schedule A—Summary Schedule of Estimated Revenues and Expenditures/Expenses"/>
    <hyperlink ref="A14:J14" location="Tax_Levy_and_Tax_Rate_Information" display="Schedule B—Tax Levy and Tax Rate Information"/>
    <hyperlink ref="A16:J16" location="Revenues_Other_Than_Property_Taxes" display="Schedule C—Revenues Other Than Property Taxes"/>
    <hyperlink ref="A18:J18" location="Other_Financing_Sources__Uses__and_Interfund_Transfers" display="Schedule D—Other Financing Sources/(Uses) and Interfund Transfers"/>
    <hyperlink ref="A20:J20" location="Expenditures_Expenses_by_Fund" display="Schedule E—Expenditures/Expenses by Fund"/>
    <hyperlink ref="A22:J22" location="Expenditures_Expenses_by_Department" display="Schedule F—Expenditures/Expenses by Department (as applicable)"/>
    <hyperlink ref="A24:J24" location="Full_Time_Employees_and_Personnel_Compensation" display="Schedule G—Full-Time Employees and Personnel Compensation"/>
  </hyperlinks>
  <printOptions horizontalCentered="1"/>
  <pageMargins left="0.25" right="0.25" top="1" bottom="1" header="0.5" footer="0.5"/>
  <pageSetup orientation="portrait" r:id="rId1"/>
  <headerFooter>
    <oddFooter>&amp;L&amp;"Arial,Bold"4/19 Arizona Auditor General's Office&amp;R&amp;"Arial,Bold"Official City/Town Budget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5"/>
  <sheetViews>
    <sheetView showGridLines="0" zoomScaleNormal="100" workbookViewId="0">
      <selection activeCell="A7" sqref="A7:I7"/>
    </sheetView>
  </sheetViews>
  <sheetFormatPr defaultRowHeight="12.75" x14ac:dyDescent="0.2"/>
  <cols>
    <col min="9" max="9" width="10.42578125" customWidth="1"/>
  </cols>
  <sheetData>
    <row r="1" spans="1:10" ht="18.75" customHeight="1" x14ac:dyDescent="0.25">
      <c r="A1" s="287" t="str">
        <f>City_Town_of</f>
        <v>PATAGONIA</v>
      </c>
      <c r="B1" s="287"/>
      <c r="C1" s="287"/>
      <c r="D1" s="287"/>
      <c r="E1" s="287"/>
      <c r="F1" s="287"/>
      <c r="G1" s="287"/>
      <c r="H1" s="287"/>
      <c r="I1" s="287"/>
    </row>
    <row r="2" spans="1:10" ht="13.35" customHeight="1" x14ac:dyDescent="0.2">
      <c r="A2" s="107"/>
      <c r="B2" s="107"/>
      <c r="C2" s="107"/>
      <c r="D2" s="107"/>
      <c r="E2" s="107"/>
      <c r="F2" s="107"/>
      <c r="G2" s="107"/>
      <c r="H2" s="107"/>
      <c r="I2" s="107"/>
    </row>
    <row r="3" spans="1:10" ht="13.35" customHeight="1" x14ac:dyDescent="0.25">
      <c r="A3" s="288" t="s">
        <v>62</v>
      </c>
      <c r="B3" s="288"/>
      <c r="C3" s="288"/>
      <c r="D3" s="288"/>
      <c r="E3" s="288"/>
      <c r="F3" s="288"/>
      <c r="G3" s="288"/>
      <c r="H3" s="288"/>
      <c r="I3" s="288"/>
    </row>
    <row r="4" spans="1:10" ht="13.35" customHeight="1" x14ac:dyDescent="0.2">
      <c r="A4" s="107"/>
      <c r="B4" s="107"/>
      <c r="C4" s="107"/>
      <c r="D4" s="107"/>
      <c r="E4" s="107"/>
      <c r="F4" s="107"/>
      <c r="G4" s="107"/>
      <c r="H4" s="107"/>
      <c r="I4" s="107"/>
    </row>
    <row r="5" spans="1:10" ht="13.35" customHeight="1" x14ac:dyDescent="0.25">
      <c r="A5" s="288" t="str">
        <f>"Fiscal year " &amp; Cover!E7</f>
        <v>Fiscal year 2022</v>
      </c>
      <c r="B5" s="288"/>
      <c r="C5" s="288"/>
      <c r="D5" s="288"/>
      <c r="E5" s="288"/>
      <c r="F5" s="288"/>
      <c r="G5" s="288"/>
      <c r="H5" s="288"/>
      <c r="I5" s="288"/>
    </row>
    <row r="6" spans="1:10" ht="13.35" customHeight="1" x14ac:dyDescent="0.2">
      <c r="A6" s="106"/>
      <c r="B6" s="106"/>
      <c r="C6" s="106"/>
      <c r="D6" s="106"/>
      <c r="E6" s="106"/>
      <c r="F6" s="106"/>
      <c r="G6" s="106"/>
      <c r="H6" s="106"/>
      <c r="I6" s="106"/>
    </row>
    <row r="7" spans="1:10" s="99" customFormat="1" ht="90.95" customHeight="1" x14ac:dyDescent="0.2">
      <c r="A7" s="284" t="s">
        <v>250</v>
      </c>
      <c r="B7" s="284"/>
      <c r="C7" s="284"/>
      <c r="D7" s="284"/>
      <c r="E7" s="284"/>
      <c r="F7" s="284"/>
      <c r="G7" s="284"/>
      <c r="H7" s="284"/>
      <c r="I7" s="284"/>
      <c r="J7" s="205"/>
    </row>
    <row r="8" spans="1:10" s="99" customFormat="1" ht="13.35" customHeight="1" x14ac:dyDescent="0.2">
      <c r="A8" s="131"/>
      <c r="B8" s="131"/>
      <c r="C8" s="131"/>
      <c r="D8" s="131"/>
      <c r="E8" s="131"/>
      <c r="F8" s="131"/>
      <c r="G8" s="131"/>
      <c r="H8" s="131"/>
      <c r="I8" s="131"/>
    </row>
    <row r="9" spans="1:10" ht="63.6" customHeight="1" x14ac:dyDescent="0.2">
      <c r="A9" s="284" t="s">
        <v>93</v>
      </c>
      <c r="B9" s="289"/>
      <c r="C9" s="289"/>
      <c r="D9" s="289"/>
      <c r="E9" s="289"/>
      <c r="F9" s="289"/>
      <c r="G9" s="289"/>
      <c r="H9" s="289"/>
      <c r="I9" s="289"/>
    </row>
    <row r="10" spans="1:10" ht="13.35" customHeight="1" x14ac:dyDescent="0.2">
      <c r="A10" s="131"/>
      <c r="B10" s="131"/>
      <c r="C10" s="131"/>
      <c r="D10" s="131"/>
      <c r="E10" s="131"/>
      <c r="F10" s="131"/>
      <c r="G10" s="131"/>
      <c r="H10" s="131"/>
      <c r="I10" s="131"/>
    </row>
    <row r="11" spans="1:10" ht="60.95" customHeight="1" x14ac:dyDescent="0.2">
      <c r="A11" s="284" t="s">
        <v>66</v>
      </c>
      <c r="B11" s="289"/>
      <c r="C11" s="289"/>
      <c r="D11" s="289"/>
      <c r="E11" s="289"/>
      <c r="F11" s="289"/>
      <c r="G11" s="289"/>
      <c r="H11" s="289"/>
      <c r="I11" s="289"/>
    </row>
    <row r="12" spans="1:10" ht="13.35" customHeight="1" x14ac:dyDescent="0.2">
      <c r="A12" s="131"/>
      <c r="B12" s="131"/>
      <c r="C12" s="131"/>
      <c r="D12" s="131"/>
      <c r="E12" s="131"/>
      <c r="F12" s="131"/>
      <c r="G12" s="131"/>
      <c r="H12" s="131"/>
      <c r="I12" s="131"/>
    </row>
    <row r="13" spans="1:10" ht="45.6" customHeight="1" x14ac:dyDescent="0.2">
      <c r="A13" s="284" t="s">
        <v>67</v>
      </c>
      <c r="B13" s="289"/>
      <c r="C13" s="289"/>
      <c r="D13" s="289"/>
      <c r="E13" s="289"/>
      <c r="F13" s="289"/>
      <c r="G13" s="289"/>
      <c r="H13" s="289"/>
      <c r="I13" s="289"/>
    </row>
    <row r="14" spans="1:10" ht="13.35" customHeight="1" x14ac:dyDescent="0.2">
      <c r="A14" s="131"/>
      <c r="B14" s="131"/>
      <c r="C14" s="131"/>
      <c r="D14" s="131"/>
      <c r="E14" s="131"/>
      <c r="F14" s="131"/>
      <c r="G14" s="131"/>
      <c r="H14" s="131"/>
      <c r="I14" s="131"/>
    </row>
    <row r="15" spans="1:10" ht="48.95" customHeight="1" x14ac:dyDescent="0.2">
      <c r="A15" s="284" t="s">
        <v>72</v>
      </c>
      <c r="B15" s="289"/>
      <c r="C15" s="289"/>
      <c r="D15" s="289"/>
      <c r="E15" s="289"/>
      <c r="F15" s="289"/>
      <c r="G15" s="289"/>
      <c r="H15" s="289"/>
      <c r="I15" s="289"/>
    </row>
    <row r="16" spans="1:10" ht="13.35" customHeight="1" x14ac:dyDescent="0.2">
      <c r="A16" s="106"/>
      <c r="B16" s="106"/>
      <c r="C16" s="106"/>
      <c r="D16" s="106"/>
      <c r="E16" s="106"/>
      <c r="F16" s="106"/>
      <c r="G16" s="106"/>
      <c r="H16" s="106"/>
      <c r="I16" s="106"/>
    </row>
    <row r="17" spans="1:9" ht="13.35" customHeight="1" x14ac:dyDescent="0.2">
      <c r="A17" s="284" t="s">
        <v>68</v>
      </c>
      <c r="B17" s="284"/>
      <c r="C17" s="284"/>
      <c r="D17" s="284"/>
      <c r="E17" s="284"/>
      <c r="F17" s="284"/>
      <c r="G17" s="284"/>
      <c r="H17" s="284"/>
      <c r="I17" s="284"/>
    </row>
    <row r="18" spans="1:9" ht="13.35" customHeight="1" x14ac:dyDescent="0.2">
      <c r="A18" s="106"/>
      <c r="B18" s="106"/>
      <c r="C18" s="106"/>
      <c r="D18" s="106"/>
      <c r="E18" s="106"/>
      <c r="F18" s="106"/>
      <c r="G18" s="106"/>
      <c r="H18" s="106"/>
      <c r="I18" s="106"/>
    </row>
    <row r="19" spans="1:9" ht="18.600000000000001" customHeight="1" x14ac:dyDescent="0.2">
      <c r="A19" s="285" t="s">
        <v>63</v>
      </c>
      <c r="B19" s="285"/>
      <c r="C19" s="106"/>
      <c r="D19" s="106"/>
      <c r="E19" s="106"/>
      <c r="F19" s="106"/>
      <c r="G19" s="106"/>
      <c r="H19" s="106"/>
      <c r="I19" s="106"/>
    </row>
    <row r="20" spans="1:9" ht="13.35" customHeight="1" x14ac:dyDescent="0.2">
      <c r="A20" s="106"/>
      <c r="B20" s="106"/>
      <c r="C20" s="106"/>
      <c r="D20" s="106"/>
      <c r="E20" s="286" t="s">
        <v>64</v>
      </c>
      <c r="F20" s="286"/>
      <c r="G20" s="286"/>
      <c r="H20" s="286"/>
      <c r="I20" s="286"/>
    </row>
    <row r="21" spans="1:9" ht="13.35" customHeight="1" x14ac:dyDescent="0.2">
      <c r="A21" s="106"/>
      <c r="B21" s="106"/>
      <c r="C21" s="106"/>
      <c r="D21" s="106"/>
      <c r="E21" s="283" t="s">
        <v>70</v>
      </c>
      <c r="F21" s="283"/>
      <c r="G21" s="283"/>
      <c r="H21" s="283"/>
      <c r="I21" s="283"/>
    </row>
    <row r="22" spans="1:9" ht="13.35" customHeight="1" x14ac:dyDescent="0.2">
      <c r="A22" s="106"/>
      <c r="B22" s="106"/>
      <c r="C22" s="106"/>
      <c r="D22" s="106"/>
      <c r="E22" s="106"/>
      <c r="F22" s="106"/>
      <c r="G22" s="106"/>
      <c r="H22" s="106"/>
      <c r="I22" s="106"/>
    </row>
    <row r="23" spans="1:9" ht="13.35" customHeight="1" x14ac:dyDescent="0.2">
      <c r="A23" s="285" t="s">
        <v>65</v>
      </c>
      <c r="B23" s="285"/>
      <c r="C23" s="106"/>
      <c r="D23" s="106"/>
      <c r="E23" s="106"/>
      <c r="F23" s="106"/>
      <c r="G23" s="106"/>
      <c r="H23" s="106"/>
      <c r="I23" s="106"/>
    </row>
    <row r="24" spans="1:9" ht="13.35" customHeight="1" x14ac:dyDescent="0.2">
      <c r="A24" s="106"/>
      <c r="B24" s="106"/>
      <c r="C24" s="106"/>
      <c r="D24" s="106"/>
      <c r="E24" s="106"/>
      <c r="F24" s="106"/>
      <c r="G24" s="106"/>
      <c r="H24" s="106"/>
      <c r="I24" s="106"/>
    </row>
    <row r="25" spans="1:9" ht="13.35" customHeight="1" x14ac:dyDescent="0.2">
      <c r="A25" s="106"/>
      <c r="B25" s="106"/>
      <c r="C25" s="106"/>
      <c r="D25" s="106"/>
      <c r="E25" s="106"/>
      <c r="F25" s="106"/>
      <c r="G25" s="106"/>
      <c r="H25" s="106"/>
      <c r="I25" s="106"/>
    </row>
    <row r="26" spans="1:9" ht="13.35" customHeight="1" x14ac:dyDescent="0.2">
      <c r="A26" s="282"/>
      <c r="B26" s="282"/>
      <c r="C26" s="282"/>
      <c r="D26" s="282"/>
      <c r="E26" s="106"/>
      <c r="F26" s="106"/>
      <c r="G26" s="106"/>
      <c r="H26" s="106"/>
      <c r="I26" s="106"/>
    </row>
    <row r="27" spans="1:9" ht="13.35" customHeight="1" x14ac:dyDescent="0.2">
      <c r="A27" s="283" t="s">
        <v>69</v>
      </c>
      <c r="B27" s="283"/>
      <c r="C27" s="283"/>
      <c r="D27" s="283"/>
      <c r="E27" s="106"/>
      <c r="F27" s="106"/>
      <c r="G27" s="106"/>
      <c r="H27" s="106"/>
      <c r="I27" s="106"/>
    </row>
    <row r="28" spans="1:9" ht="13.35" customHeight="1" x14ac:dyDescent="0.2"/>
    <row r="29" spans="1:9" ht="13.35" customHeight="1" x14ac:dyDescent="0.2"/>
    <row r="30" spans="1:9" ht="13.35" customHeight="1" x14ac:dyDescent="0.2"/>
    <row r="31" spans="1:9" ht="13.35" customHeight="1" x14ac:dyDescent="0.2"/>
    <row r="32" spans="1:9" ht="13.35" customHeight="1" x14ac:dyDescent="0.2"/>
    <row r="33" ht="13.35" customHeight="1" x14ac:dyDescent="0.2"/>
    <row r="34" ht="13.35" customHeight="1" x14ac:dyDescent="0.2"/>
    <row r="35" ht="13.35" customHeight="1" x14ac:dyDescent="0.2"/>
    <row r="36" ht="13.35" customHeight="1" x14ac:dyDescent="0.2"/>
    <row r="37" ht="13.35" customHeight="1" x14ac:dyDescent="0.2"/>
    <row r="38" ht="13.35" customHeight="1" x14ac:dyDescent="0.2"/>
    <row r="39" ht="13.35" customHeight="1" x14ac:dyDescent="0.2"/>
    <row r="40" ht="13.35" customHeight="1" x14ac:dyDescent="0.2"/>
    <row r="41" ht="13.35" customHeight="1" x14ac:dyDescent="0.2"/>
    <row r="42" ht="13.35" customHeight="1" x14ac:dyDescent="0.2"/>
    <row r="43" ht="13.35" customHeight="1" x14ac:dyDescent="0.2"/>
    <row r="44" ht="13.35" customHeight="1" x14ac:dyDescent="0.2"/>
    <row r="45" ht="13.35" customHeight="1" x14ac:dyDescent="0.2"/>
    <row r="46" ht="13.35" customHeight="1" x14ac:dyDescent="0.2"/>
    <row r="47" ht="13.35" customHeight="1" x14ac:dyDescent="0.2"/>
    <row r="48" ht="13.35" customHeight="1" x14ac:dyDescent="0.2"/>
    <row r="49" ht="13.35" customHeight="1" x14ac:dyDescent="0.2"/>
    <row r="50" ht="13.35" customHeight="1" x14ac:dyDescent="0.2"/>
    <row r="51" ht="13.35" customHeight="1" x14ac:dyDescent="0.2"/>
    <row r="52" ht="13.35" customHeight="1" x14ac:dyDescent="0.2"/>
    <row r="53" ht="13.35" customHeight="1" x14ac:dyDescent="0.2"/>
    <row r="54" ht="13.35" customHeight="1" x14ac:dyDescent="0.2"/>
    <row r="55" ht="13.35" customHeight="1" x14ac:dyDescent="0.2"/>
  </sheetData>
  <sheetProtection sheet="1" selectLockedCells="1"/>
  <mergeCells count="15">
    <mergeCell ref="A7:I7"/>
    <mergeCell ref="A1:I1"/>
    <mergeCell ref="A3:I3"/>
    <mergeCell ref="A5:I5"/>
    <mergeCell ref="A23:B23"/>
    <mergeCell ref="A9:I9"/>
    <mergeCell ref="A11:I11"/>
    <mergeCell ref="A13:I13"/>
    <mergeCell ref="A15:I15"/>
    <mergeCell ref="A26:D26"/>
    <mergeCell ref="A27:D27"/>
    <mergeCell ref="A17:I17"/>
    <mergeCell ref="A19:B19"/>
    <mergeCell ref="E20:I20"/>
    <mergeCell ref="E21:I21"/>
  </mergeCells>
  <printOptions horizontalCentered="1"/>
  <pageMargins left="0.75" right="0.75" top="1" bottom="1" header="0.5" footer="0.5"/>
  <pageSetup orientation="portrait" r:id="rId1"/>
  <headerFooter>
    <oddFooter>&amp;L&amp;"Arial,Bold" 4/19 Arizona Auditor General's Office&amp;R&amp;"Arial,Bold"Official City/Town Budget Forms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tabSelected="1" zoomScale="86" zoomScaleNormal="86" workbookViewId="0">
      <selection activeCell="A3" sqref="A3:L3"/>
    </sheetView>
  </sheetViews>
  <sheetFormatPr defaultColWidth="9.140625" defaultRowHeight="12.75" x14ac:dyDescent="0.2"/>
  <cols>
    <col min="1" max="1" width="10.140625" style="177" customWidth="1"/>
    <col min="2" max="2" width="55.42578125" customWidth="1"/>
    <col min="3" max="4" width="4" style="179" customWidth="1"/>
    <col min="5" max="5" width="18.42578125" customWidth="1"/>
    <col min="6" max="6" width="18.140625" bestFit="1" customWidth="1"/>
    <col min="7" max="7" width="20.140625" customWidth="1"/>
    <col min="8" max="11" width="16.85546875" customWidth="1"/>
    <col min="12" max="12" width="21.5703125" customWidth="1"/>
  </cols>
  <sheetData>
    <row r="1" spans="1:13" s="133" customFormat="1" ht="16.5" x14ac:dyDescent="0.2">
      <c r="A1" s="303" t="s">
        <v>380</v>
      </c>
      <c r="B1" s="303"/>
      <c r="C1" s="303"/>
      <c r="D1" s="303"/>
      <c r="E1" s="303"/>
      <c r="F1" s="303"/>
      <c r="G1" s="303"/>
      <c r="H1" s="303"/>
      <c r="I1" s="303"/>
      <c r="J1" s="303"/>
      <c r="K1" s="303"/>
      <c r="L1" s="303"/>
    </row>
    <row r="2" spans="1:13" s="133" customFormat="1" ht="16.5" customHeight="1" x14ac:dyDescent="0.2">
      <c r="A2" s="303" t="s">
        <v>382</v>
      </c>
      <c r="B2" s="303"/>
      <c r="C2" s="303"/>
      <c r="D2" s="303"/>
      <c r="E2" s="303"/>
      <c r="F2" s="303"/>
      <c r="G2" s="303"/>
      <c r="H2" s="303"/>
      <c r="I2" s="303"/>
      <c r="J2" s="303"/>
      <c r="K2" s="303"/>
      <c r="L2" s="303"/>
    </row>
    <row r="3" spans="1:13" s="133" customFormat="1" ht="16.5" x14ac:dyDescent="0.2">
      <c r="A3" s="303" t="s">
        <v>383</v>
      </c>
      <c r="B3" s="303"/>
      <c r="C3" s="303"/>
      <c r="D3" s="303"/>
      <c r="E3" s="303"/>
      <c r="F3" s="303"/>
      <c r="G3" s="303"/>
      <c r="H3" s="303"/>
      <c r="I3" s="303"/>
      <c r="J3" s="303"/>
      <c r="K3" s="303"/>
      <c r="L3" s="303"/>
    </row>
    <row r="4" spans="1:13" s="133" customFormat="1" x14ac:dyDescent="0.2">
      <c r="A4" s="182"/>
      <c r="B4" s="271"/>
      <c r="C4" s="135"/>
      <c r="D4" s="135"/>
      <c r="E4" s="136"/>
      <c r="F4" s="136"/>
      <c r="G4" s="272" t="s">
        <v>381</v>
      </c>
      <c r="H4" s="136"/>
      <c r="I4" s="136"/>
      <c r="J4" s="136"/>
      <c r="K4" s="136"/>
      <c r="L4" s="136"/>
    </row>
    <row r="5" spans="1:13" s="104" customFormat="1" ht="17.25" customHeight="1" x14ac:dyDescent="0.25">
      <c r="A5" s="188"/>
      <c r="B5" s="187"/>
      <c r="C5" s="293" t="s">
        <v>94</v>
      </c>
      <c r="D5" s="221"/>
      <c r="E5" s="295" t="s">
        <v>292</v>
      </c>
      <c r="F5" s="295"/>
      <c r="G5" s="295"/>
      <c r="H5" s="295"/>
      <c r="I5" s="295"/>
      <c r="J5" s="295"/>
      <c r="K5" s="295"/>
      <c r="L5" s="296"/>
    </row>
    <row r="6" spans="1:13" s="104" customFormat="1" ht="45" customHeight="1" x14ac:dyDescent="0.25">
      <c r="A6" s="137" t="s">
        <v>294</v>
      </c>
      <c r="B6" s="138"/>
      <c r="C6" s="294"/>
      <c r="D6" s="221"/>
      <c r="E6" s="206" t="s">
        <v>9</v>
      </c>
      <c r="F6" s="199" t="s">
        <v>95</v>
      </c>
      <c r="G6" s="199" t="s">
        <v>96</v>
      </c>
      <c r="H6" s="199" t="s">
        <v>97</v>
      </c>
      <c r="I6" s="199" t="s">
        <v>98</v>
      </c>
      <c r="J6" s="199" t="s">
        <v>11</v>
      </c>
      <c r="K6" s="199" t="s">
        <v>111</v>
      </c>
      <c r="L6" s="199" t="s">
        <v>99</v>
      </c>
    </row>
    <row r="7" spans="1:13" s="141" customFormat="1" ht="27.95" customHeight="1" x14ac:dyDescent="0.25">
      <c r="A7" s="139">
        <f>Cover!E7-1</f>
        <v>2021</v>
      </c>
      <c r="B7" s="224" t="s">
        <v>130</v>
      </c>
      <c r="C7" s="207" t="s">
        <v>100</v>
      </c>
      <c r="D7" s="225">
        <v>1</v>
      </c>
      <c r="E7" s="213">
        <f>'Schedule E'!D19 + 'Schedule E'!F19</f>
        <v>1075419</v>
      </c>
      <c r="F7" s="140">
        <f>'Schedule E'!D27 + 'Schedule E'!F27</f>
        <v>185881</v>
      </c>
      <c r="G7" s="196">
        <f>'Schedule E'!D32 + 'Schedule E'!F32</f>
        <v>0</v>
      </c>
      <c r="H7" s="140">
        <f>'Schedule E'!D37 + 'Schedule E'!F37</f>
        <v>0</v>
      </c>
      <c r="I7" s="140">
        <f>'Schedule E'!D42 + 'Schedule E'!F42</f>
        <v>0</v>
      </c>
      <c r="J7" s="140">
        <f>'Schedule E'!D47 + 'Schedule E'!F47</f>
        <v>677630</v>
      </c>
      <c r="K7" s="140">
        <f>'Schedule E'!D52 + 'Schedule E'!F52</f>
        <v>0</v>
      </c>
      <c r="L7" s="140">
        <f>SUM(E7:K7)</f>
        <v>1938930</v>
      </c>
    </row>
    <row r="8" spans="1:13" s="146" customFormat="1" ht="27.95" customHeight="1" x14ac:dyDescent="0.25">
      <c r="A8" s="142">
        <f>Cover!E7-1</f>
        <v>2021</v>
      </c>
      <c r="B8" s="224" t="s">
        <v>132</v>
      </c>
      <c r="C8" s="143" t="s">
        <v>100</v>
      </c>
      <c r="D8" s="225">
        <v>2</v>
      </c>
      <c r="E8" s="214">
        <f>'Schedule E'!H19</f>
        <v>1096899</v>
      </c>
      <c r="F8" s="144">
        <f>'Schedule E'!H27</f>
        <v>174629</v>
      </c>
      <c r="G8" s="145">
        <f>'Schedule E'!H32</f>
        <v>0</v>
      </c>
      <c r="H8" s="144">
        <f>'Schedule E'!H37</f>
        <v>0</v>
      </c>
      <c r="I8" s="144">
        <f>'Schedule E'!H42</f>
        <v>0</v>
      </c>
      <c r="J8" s="144">
        <f>'Schedule E'!H47</f>
        <v>544729</v>
      </c>
      <c r="K8" s="181">
        <f>'Schedule E'!H52</f>
        <v>0</v>
      </c>
      <c r="L8" s="140">
        <f t="shared" ref="L8:L22" si="0">SUM(E8:K8)</f>
        <v>1816257</v>
      </c>
    </row>
    <row r="9" spans="1:13" s="146" customFormat="1" ht="27.95" customHeight="1" x14ac:dyDescent="0.25">
      <c r="A9" s="142">
        <f>Cover!E7</f>
        <v>2022</v>
      </c>
      <c r="B9" s="224" t="s">
        <v>101</v>
      </c>
      <c r="C9" s="208"/>
      <c r="D9" s="225">
        <v>3</v>
      </c>
      <c r="E9" s="215"/>
      <c r="F9" s="192"/>
      <c r="G9" s="192"/>
      <c r="H9" s="192"/>
      <c r="I9" s="192"/>
      <c r="J9" s="192"/>
      <c r="K9" s="193"/>
      <c r="L9" s="140">
        <f t="shared" si="0"/>
        <v>0</v>
      </c>
    </row>
    <row r="10" spans="1:13" s="146" customFormat="1" ht="27.95" customHeight="1" x14ac:dyDescent="0.25">
      <c r="A10" s="142">
        <f>Cover!E7</f>
        <v>2022</v>
      </c>
      <c r="B10" s="224" t="s">
        <v>114</v>
      </c>
      <c r="C10" s="147" t="s">
        <v>102</v>
      </c>
      <c r="D10" s="225">
        <v>4</v>
      </c>
      <c r="E10" s="216">
        <f>'Schedule B'!K10</f>
        <v>0</v>
      </c>
      <c r="F10" s="149"/>
      <c r="G10" s="149"/>
      <c r="H10" s="149"/>
      <c r="I10" s="199"/>
      <c r="J10" s="186"/>
      <c r="K10" s="194"/>
      <c r="L10" s="140">
        <f t="shared" si="0"/>
        <v>0</v>
      </c>
    </row>
    <row r="11" spans="1:13" s="146" customFormat="1" ht="27.95" customHeight="1" x14ac:dyDescent="0.25">
      <c r="A11" s="142">
        <f>Cover!E7</f>
        <v>2022</v>
      </c>
      <c r="B11" s="224" t="s">
        <v>115</v>
      </c>
      <c r="C11" s="209" t="s">
        <v>102</v>
      </c>
      <c r="D11" s="225">
        <v>5</v>
      </c>
      <c r="E11" s="270"/>
      <c r="F11" s="185"/>
      <c r="G11" s="185"/>
      <c r="H11" s="185"/>
      <c r="I11" s="199"/>
      <c r="J11" s="185"/>
      <c r="K11" s="186"/>
      <c r="L11" s="140">
        <f t="shared" si="0"/>
        <v>0</v>
      </c>
    </row>
    <row r="12" spans="1:13" s="146" customFormat="1" ht="27.95" customHeight="1" x14ac:dyDescent="0.25">
      <c r="A12" s="142">
        <f>Cover!E7</f>
        <v>2022</v>
      </c>
      <c r="B12" s="224" t="s">
        <v>137</v>
      </c>
      <c r="C12" s="209" t="s">
        <v>103</v>
      </c>
      <c r="D12" s="225">
        <v>6</v>
      </c>
      <c r="E12" s="217">
        <f>'Schedule C'!I63</f>
        <v>980988</v>
      </c>
      <c r="F12" s="150">
        <f>'Schedule C'!I124</f>
        <v>201053</v>
      </c>
      <c r="G12" s="150">
        <f>'Schedule C'!I156</f>
        <v>0</v>
      </c>
      <c r="H12" s="150">
        <f>'Schedule C'!I187</f>
        <v>0</v>
      </c>
      <c r="I12" s="150">
        <f>'Schedule C'!I219</f>
        <v>0</v>
      </c>
      <c r="J12" s="150">
        <f>'Schedule C'!I250</f>
        <v>839534</v>
      </c>
      <c r="K12" s="148">
        <f>'Schedule C'!I282</f>
        <v>0</v>
      </c>
      <c r="L12" s="140">
        <f t="shared" si="0"/>
        <v>2021575</v>
      </c>
      <c r="M12" s="151"/>
    </row>
    <row r="13" spans="1:13" s="146" customFormat="1" ht="27.95" customHeight="1" x14ac:dyDescent="0.25">
      <c r="A13" s="142">
        <f>Cover!E7</f>
        <v>2022</v>
      </c>
      <c r="B13" s="224" t="s">
        <v>138</v>
      </c>
      <c r="C13" s="210" t="s">
        <v>104</v>
      </c>
      <c r="D13" s="225">
        <v>7</v>
      </c>
      <c r="E13" s="217">
        <f>'Schedule D'!C14</f>
        <v>0</v>
      </c>
      <c r="F13" s="150">
        <f>'Schedule D'!C21</f>
        <v>0</v>
      </c>
      <c r="G13" s="150">
        <f>'Schedule D'!C28</f>
        <v>0</v>
      </c>
      <c r="H13" s="150">
        <f>'Schedule D'!C35</f>
        <v>0</v>
      </c>
      <c r="I13" s="150">
        <f>'Schedule D'!C42</f>
        <v>0</v>
      </c>
      <c r="J13" s="150">
        <f>'Schedule D'!C49</f>
        <v>0</v>
      </c>
      <c r="K13" s="148">
        <f>'Schedule D'!C56</f>
        <v>0</v>
      </c>
      <c r="L13" s="140">
        <f t="shared" si="0"/>
        <v>0</v>
      </c>
    </row>
    <row r="14" spans="1:13" s="146" customFormat="1" ht="27.95" customHeight="1" x14ac:dyDescent="0.25">
      <c r="A14" s="142">
        <f>Cover!E7</f>
        <v>2022</v>
      </c>
      <c r="B14" s="224" t="s">
        <v>105</v>
      </c>
      <c r="C14" s="210" t="s">
        <v>104</v>
      </c>
      <c r="D14" s="225">
        <v>8</v>
      </c>
      <c r="E14" s="218">
        <f>'Schedule D'!E14</f>
        <v>0</v>
      </c>
      <c r="F14" s="152">
        <f>'Schedule D'!E21</f>
        <v>0</v>
      </c>
      <c r="G14" s="152">
        <f>'Schedule D'!E28</f>
        <v>0</v>
      </c>
      <c r="H14" s="152">
        <f>'Schedule D'!E35</f>
        <v>0</v>
      </c>
      <c r="I14" s="152">
        <f>'Schedule D'!E42</f>
        <v>0</v>
      </c>
      <c r="J14" s="152">
        <f>'Schedule D'!E49</f>
        <v>0</v>
      </c>
      <c r="K14" s="180">
        <f>'Schedule D'!E56</f>
        <v>0</v>
      </c>
      <c r="L14" s="140">
        <f t="shared" si="0"/>
        <v>0</v>
      </c>
    </row>
    <row r="15" spans="1:13" s="146" customFormat="1" ht="27.95" customHeight="1" x14ac:dyDescent="0.25">
      <c r="A15" s="142">
        <f>Cover!E7</f>
        <v>2022</v>
      </c>
      <c r="B15" s="224" t="s">
        <v>106</v>
      </c>
      <c r="C15" s="210" t="s">
        <v>104</v>
      </c>
      <c r="D15" s="225">
        <v>9</v>
      </c>
      <c r="E15" s="217">
        <f>'Schedule D'!G14</f>
        <v>0</v>
      </c>
      <c r="F15" s="150">
        <f>'Schedule D'!G21</f>
        <v>89752</v>
      </c>
      <c r="G15" s="150">
        <f>'Schedule D'!G28</f>
        <v>0</v>
      </c>
      <c r="H15" s="150">
        <f>'Schedule D'!G35</f>
        <v>0</v>
      </c>
      <c r="I15" s="150">
        <f>'Schedule D'!G42</f>
        <v>0</v>
      </c>
      <c r="J15" s="150">
        <f>'Schedule D'!G49</f>
        <v>0</v>
      </c>
      <c r="K15" s="148">
        <f>'Schedule D'!G56</f>
        <v>0</v>
      </c>
      <c r="L15" s="140">
        <f t="shared" si="0"/>
        <v>89752</v>
      </c>
    </row>
    <row r="16" spans="1:13" s="146" customFormat="1" ht="27" customHeight="1" x14ac:dyDescent="0.25">
      <c r="A16" s="142">
        <f>Cover!E7</f>
        <v>2022</v>
      </c>
      <c r="B16" s="224" t="s">
        <v>107</v>
      </c>
      <c r="C16" s="143" t="s">
        <v>104</v>
      </c>
      <c r="D16" s="225">
        <v>10</v>
      </c>
      <c r="E16" s="218">
        <f>'Schedule D'!I14</f>
        <v>89752</v>
      </c>
      <c r="F16" s="152">
        <f>'Schedule D'!I21</f>
        <v>0</v>
      </c>
      <c r="G16" s="152">
        <f>'Schedule D'!I28</f>
        <v>0</v>
      </c>
      <c r="H16" s="152">
        <f>'Schedule D'!I35</f>
        <v>0</v>
      </c>
      <c r="I16" s="152">
        <f>'Schedule D'!I42</f>
        <v>0</v>
      </c>
      <c r="J16" s="152">
        <f>'Schedule D'!I49</f>
        <v>0</v>
      </c>
      <c r="K16" s="180">
        <f>'Schedule D'!I56</f>
        <v>0</v>
      </c>
      <c r="L16" s="140">
        <f t="shared" si="0"/>
        <v>89752</v>
      </c>
    </row>
    <row r="17" spans="1:14" s="146" customFormat="1" ht="27" customHeight="1" x14ac:dyDescent="0.25">
      <c r="A17" s="265">
        <f>Cover!E7</f>
        <v>2022</v>
      </c>
      <c r="B17" s="266" t="s">
        <v>266</v>
      </c>
      <c r="C17" s="211"/>
      <c r="D17" s="299">
        <v>11</v>
      </c>
      <c r="E17" s="206"/>
      <c r="F17" s="200"/>
      <c r="G17" s="200"/>
      <c r="H17" s="200"/>
      <c r="I17" s="200"/>
      <c r="J17" s="200"/>
      <c r="K17" s="200"/>
      <c r="L17" s="200"/>
    </row>
    <row r="18" spans="1:14" s="146" customFormat="1" ht="27.95" customHeight="1" x14ac:dyDescent="0.25">
      <c r="A18" s="267"/>
      <c r="B18" s="266" t="s">
        <v>268</v>
      </c>
      <c r="C18" s="211"/>
      <c r="D18" s="300"/>
      <c r="E18" s="219"/>
      <c r="F18" s="195"/>
      <c r="G18" s="195"/>
      <c r="H18" s="195"/>
      <c r="I18" s="195"/>
      <c r="J18" s="195"/>
      <c r="K18" s="195"/>
      <c r="L18" s="140">
        <f t="shared" si="0"/>
        <v>0</v>
      </c>
    </row>
    <row r="19" spans="1:14" s="146" customFormat="1" ht="27.95" customHeight="1" x14ac:dyDescent="0.25">
      <c r="A19" s="267"/>
      <c r="B19" s="266" t="s">
        <v>269</v>
      </c>
      <c r="C19" s="238"/>
      <c r="D19" s="300"/>
      <c r="E19" s="219"/>
      <c r="F19" s="195"/>
      <c r="G19" s="195"/>
      <c r="H19" s="195"/>
      <c r="I19" s="195"/>
      <c r="J19" s="195"/>
      <c r="K19" s="195"/>
      <c r="L19" s="140">
        <f t="shared" si="0"/>
        <v>0</v>
      </c>
    </row>
    <row r="20" spans="1:14" s="146" customFormat="1" ht="27.95" customHeight="1" x14ac:dyDescent="0.25">
      <c r="A20" s="302"/>
      <c r="B20" s="266" t="s">
        <v>270</v>
      </c>
      <c r="C20" s="208"/>
      <c r="D20" s="300"/>
      <c r="E20" s="219"/>
      <c r="F20" s="195"/>
      <c r="G20" s="195"/>
      <c r="H20" s="195"/>
      <c r="I20" s="195"/>
      <c r="J20" s="195"/>
      <c r="K20" s="195"/>
      <c r="L20" s="140">
        <f t="shared" si="0"/>
        <v>0</v>
      </c>
    </row>
    <row r="21" spans="1:14" s="146" customFormat="1" ht="27.95" customHeight="1" x14ac:dyDescent="0.25">
      <c r="A21" s="302"/>
      <c r="B21" s="268"/>
      <c r="C21" s="208"/>
      <c r="D21" s="300"/>
      <c r="E21" s="219"/>
      <c r="F21" s="195"/>
      <c r="G21" s="195"/>
      <c r="H21" s="195"/>
      <c r="I21" s="195"/>
      <c r="J21" s="195"/>
      <c r="K21" s="195"/>
      <c r="L21" s="140">
        <f t="shared" si="0"/>
        <v>0</v>
      </c>
    </row>
    <row r="22" spans="1:14" s="146" customFormat="1" ht="27.95" customHeight="1" x14ac:dyDescent="0.25">
      <c r="A22" s="302"/>
      <c r="B22" s="269"/>
      <c r="C22" s="208"/>
      <c r="D22" s="301"/>
      <c r="E22" s="219"/>
      <c r="F22" s="195"/>
      <c r="G22" s="195"/>
      <c r="H22" s="195"/>
      <c r="I22" s="195"/>
      <c r="J22" s="195"/>
      <c r="K22" s="195"/>
      <c r="L22" s="140">
        <f t="shared" si="0"/>
        <v>0</v>
      </c>
    </row>
    <row r="23" spans="1:14" s="146" customFormat="1" ht="27.95" customHeight="1" x14ac:dyDescent="0.25">
      <c r="A23" s="137">
        <f>Cover!E7</f>
        <v>2022</v>
      </c>
      <c r="B23" s="224" t="s">
        <v>108</v>
      </c>
      <c r="C23" s="208"/>
      <c r="D23" s="225">
        <v>12</v>
      </c>
      <c r="E23" s="220">
        <f>SUM(E9:E13)-E14+E15-E16-E18-E20-E21-E22-E19</f>
        <v>891236</v>
      </c>
      <c r="F23" s="153">
        <f>SUM(F9:F13)-F14+F15-F16-F18-F20-F21-F22-F19</f>
        <v>290805</v>
      </c>
      <c r="G23" s="153">
        <f>SUM(G9:G13)-G14+G15-G16-G18-G20-G21-G22-G19</f>
        <v>0</v>
      </c>
      <c r="H23" s="153">
        <f>SUM(H9:H13)-H14+H15-H16-H18-H20-H21-H22-H19</f>
        <v>0</v>
      </c>
      <c r="I23" s="153">
        <f>SUM(I9+I12+I13)-I14+I15-I16-I18-I20-I21-I22-I19</f>
        <v>0</v>
      </c>
      <c r="J23" s="153">
        <f>SUM(J9:J13)-J14+J15-J16-J18-J20-J21-J22-J19</f>
        <v>839534</v>
      </c>
      <c r="K23" s="153">
        <f>SUM(K9:K13)-K14+K15-K16-K18-K20-K21-K22-K19</f>
        <v>0</v>
      </c>
      <c r="L23" s="140">
        <f>SUM(E23:K23)</f>
        <v>2021575</v>
      </c>
    </row>
    <row r="24" spans="1:14" s="146" customFormat="1" ht="27.95" customHeight="1" x14ac:dyDescent="0.25">
      <c r="A24" s="201">
        <f>Cover!E7</f>
        <v>2022</v>
      </c>
      <c r="B24" s="224" t="s">
        <v>109</v>
      </c>
      <c r="C24" s="212" t="s">
        <v>100</v>
      </c>
      <c r="D24" s="225">
        <v>13</v>
      </c>
      <c r="E24" s="220">
        <f>'Schedule E'!J19</f>
        <v>1069383</v>
      </c>
      <c r="F24" s="153">
        <f>'Schedule E'!J27</f>
        <v>193904</v>
      </c>
      <c r="G24" s="153">
        <f>'Schedule E'!J32</f>
        <v>0</v>
      </c>
      <c r="H24" s="153">
        <f>'Schedule E'!J37</f>
        <v>0</v>
      </c>
      <c r="I24" s="153">
        <f>'Schedule E'!J42</f>
        <v>0</v>
      </c>
      <c r="J24" s="153">
        <f>'Schedule E'!J47</f>
        <v>642213</v>
      </c>
      <c r="K24" s="153">
        <f>'Schedule E'!J52</f>
        <v>0</v>
      </c>
      <c r="L24" s="140">
        <f>SUM(E24:K24)</f>
        <v>1905500</v>
      </c>
    </row>
    <row r="25" spans="1:14" s="133" customFormat="1" ht="14.25" x14ac:dyDescent="0.2">
      <c r="A25" s="134"/>
      <c r="B25" s="189"/>
      <c r="C25" s="155"/>
      <c r="D25" s="155"/>
      <c r="E25" s="156"/>
      <c r="F25" s="157"/>
      <c r="G25" s="157"/>
      <c r="H25" s="154"/>
      <c r="I25" s="154"/>
      <c r="J25" s="154"/>
      <c r="K25" s="154"/>
      <c r="L25" s="154"/>
    </row>
    <row r="26" spans="1:14" s="133" customFormat="1" ht="15.75" thickBot="1" x14ac:dyDescent="0.25">
      <c r="A26" s="134"/>
      <c r="B26" s="154"/>
      <c r="D26" s="222"/>
      <c r="E26" s="158" t="s">
        <v>293</v>
      </c>
      <c r="F26" s="159"/>
      <c r="G26" s="159"/>
      <c r="H26" s="154"/>
      <c r="I26" s="154"/>
      <c r="J26" s="160">
        <f>Cover!E7-1</f>
        <v>2021</v>
      </c>
      <c r="K26" s="160">
        <f>Cover!E7</f>
        <v>2022</v>
      </c>
    </row>
    <row r="27" spans="1:14" s="133" customFormat="1" ht="15.75" thickTop="1" x14ac:dyDescent="0.25">
      <c r="A27" s="134"/>
      <c r="B27" s="161"/>
      <c r="D27" s="223">
        <v>1</v>
      </c>
      <c r="E27" s="162" t="s">
        <v>143</v>
      </c>
      <c r="F27" s="163"/>
      <c r="G27" s="163"/>
      <c r="H27" s="154"/>
      <c r="I27" s="154"/>
      <c r="J27" s="164">
        <f>L7</f>
        <v>1938930</v>
      </c>
      <c r="K27" s="165">
        <f>L24+L14</f>
        <v>1905500</v>
      </c>
      <c r="N27" s="162"/>
    </row>
    <row r="28" spans="1:14" s="133" customFormat="1" ht="15" x14ac:dyDescent="0.25">
      <c r="A28" s="134"/>
      <c r="B28" s="154"/>
      <c r="D28" s="223">
        <v>2</v>
      </c>
      <c r="E28" s="163" t="s">
        <v>144</v>
      </c>
      <c r="F28" s="163"/>
      <c r="G28" s="163"/>
      <c r="H28" s="154"/>
      <c r="I28" s="154"/>
      <c r="J28" s="166"/>
      <c r="K28" s="167"/>
    </row>
    <row r="29" spans="1:14" s="133" customFormat="1" ht="15" x14ac:dyDescent="0.25">
      <c r="A29" s="134"/>
      <c r="B29" s="161"/>
      <c r="D29" s="223">
        <v>3</v>
      </c>
      <c r="E29" s="162" t="s">
        <v>145</v>
      </c>
      <c r="F29" s="163"/>
      <c r="G29" s="163"/>
      <c r="H29" s="154"/>
      <c r="I29" s="154"/>
      <c r="J29" s="168">
        <f>J27+J28</f>
        <v>1938930</v>
      </c>
      <c r="K29" s="169">
        <f>K27+K28</f>
        <v>1905500</v>
      </c>
    </row>
    <row r="30" spans="1:14" s="133" customFormat="1" ht="15" x14ac:dyDescent="0.25">
      <c r="A30" s="134"/>
      <c r="B30" s="154"/>
      <c r="D30" s="223">
        <v>4</v>
      </c>
      <c r="E30" s="163" t="s">
        <v>146</v>
      </c>
      <c r="F30" s="163"/>
      <c r="G30" s="163"/>
      <c r="H30" s="154"/>
      <c r="I30" s="154"/>
      <c r="J30" s="170"/>
      <c r="K30" s="171"/>
    </row>
    <row r="31" spans="1:14" s="133" customFormat="1" ht="15.75" thickBot="1" x14ac:dyDescent="0.3">
      <c r="A31" s="134"/>
      <c r="B31" s="154"/>
      <c r="D31" s="223">
        <v>5</v>
      </c>
      <c r="E31" s="163" t="s">
        <v>147</v>
      </c>
      <c r="F31" s="163"/>
      <c r="G31" s="163"/>
      <c r="H31" s="154"/>
      <c r="I31" s="154"/>
      <c r="J31" s="172">
        <f>J29-J30</f>
        <v>1938930</v>
      </c>
      <c r="K31" s="173">
        <f>K29-K30</f>
        <v>1905500</v>
      </c>
    </row>
    <row r="32" spans="1:14" s="133" customFormat="1" ht="16.5" thickTop="1" thickBot="1" x14ac:dyDescent="0.3">
      <c r="A32" s="134"/>
      <c r="B32" s="154"/>
      <c r="D32" s="223">
        <v>6</v>
      </c>
      <c r="E32" s="163" t="s">
        <v>148</v>
      </c>
      <c r="F32" s="163"/>
      <c r="G32" s="163"/>
      <c r="H32" s="154"/>
      <c r="I32" s="154"/>
      <c r="J32" s="174">
        <v>2541009</v>
      </c>
      <c r="K32" s="175">
        <v>2617239</v>
      </c>
    </row>
    <row r="33" spans="1:12" s="133" customFormat="1" ht="15.75" thickTop="1" x14ac:dyDescent="0.25">
      <c r="A33" s="134"/>
      <c r="B33" s="154"/>
      <c r="C33" s="155"/>
      <c r="D33" s="222"/>
      <c r="E33" s="163"/>
      <c r="F33" s="163"/>
      <c r="G33" s="163"/>
      <c r="H33" s="154"/>
      <c r="I33" s="154"/>
      <c r="J33" s="197"/>
      <c r="K33" s="197"/>
      <c r="L33" s="197"/>
    </row>
    <row r="34" spans="1:12" s="133" customFormat="1" ht="15.75" thickBot="1" x14ac:dyDescent="0.25">
      <c r="A34" s="134"/>
      <c r="B34" s="154"/>
      <c r="C34" s="155"/>
      <c r="D34" s="155"/>
      <c r="E34" s="163"/>
      <c r="F34" s="163"/>
      <c r="G34" s="163"/>
      <c r="H34" s="154"/>
      <c r="I34" s="154"/>
      <c r="J34" s="154"/>
      <c r="K34" s="154"/>
      <c r="L34" s="154"/>
    </row>
    <row r="35" spans="1:12" s="133" customFormat="1" ht="15.75" thickBot="1" x14ac:dyDescent="0.25">
      <c r="A35" s="198"/>
      <c r="B35" s="298" t="s">
        <v>112</v>
      </c>
      <c r="C35" s="298"/>
      <c r="D35" s="298"/>
      <c r="E35" s="298"/>
      <c r="F35" s="298"/>
      <c r="G35" s="298"/>
      <c r="H35" s="298"/>
      <c r="I35" s="298"/>
      <c r="J35" s="298"/>
      <c r="K35" s="298"/>
      <c r="L35" s="298"/>
    </row>
    <row r="36" spans="1:12" s="133" customFormat="1" x14ac:dyDescent="0.2">
      <c r="A36" s="182"/>
      <c r="B36" s="184"/>
      <c r="C36" s="184"/>
      <c r="D36" s="184"/>
      <c r="E36" s="184"/>
      <c r="F36" s="184"/>
      <c r="G36" s="184"/>
      <c r="H36" s="184"/>
      <c r="I36" s="184"/>
      <c r="J36" s="184"/>
      <c r="K36" s="184"/>
      <c r="L36" s="184"/>
    </row>
    <row r="37" spans="1:12" s="133" customFormat="1" ht="15" x14ac:dyDescent="0.2">
      <c r="A37" s="182" t="s">
        <v>6</v>
      </c>
      <c r="B37" s="297" t="s">
        <v>110</v>
      </c>
      <c r="C37" s="297"/>
      <c r="D37" s="297"/>
      <c r="E37" s="297"/>
      <c r="F37" s="297"/>
      <c r="G37" s="297"/>
      <c r="H37" s="297"/>
      <c r="I37" s="297"/>
      <c r="J37" s="297"/>
      <c r="K37" s="297"/>
      <c r="L37" s="297"/>
    </row>
    <row r="38" spans="1:12" s="133" customFormat="1" ht="15" x14ac:dyDescent="0.2">
      <c r="A38" s="182" t="s">
        <v>7</v>
      </c>
      <c r="B38" s="304" t="s">
        <v>8</v>
      </c>
      <c r="C38" s="304"/>
      <c r="D38" s="304"/>
      <c r="E38" s="304"/>
      <c r="F38" s="304"/>
      <c r="G38" s="304"/>
      <c r="H38" s="304"/>
      <c r="I38" s="304"/>
      <c r="J38" s="304"/>
      <c r="K38" s="304"/>
      <c r="L38" s="304"/>
    </row>
    <row r="39" spans="1:12" s="133" customFormat="1" ht="30" customHeight="1" x14ac:dyDescent="0.2">
      <c r="A39" s="183" t="s">
        <v>34</v>
      </c>
      <c r="B39" s="290" t="s">
        <v>116</v>
      </c>
      <c r="C39" s="290"/>
      <c r="D39" s="290"/>
      <c r="E39" s="290"/>
      <c r="F39" s="290"/>
      <c r="G39" s="290"/>
      <c r="H39" s="290"/>
      <c r="I39" s="290"/>
      <c r="J39" s="290"/>
      <c r="K39" s="290"/>
      <c r="L39" s="290"/>
    </row>
    <row r="40" spans="1:12" s="133" customFormat="1" ht="29.25" customHeight="1" x14ac:dyDescent="0.2">
      <c r="A40" s="176"/>
      <c r="B40" s="291"/>
      <c r="C40" s="291"/>
      <c r="D40" s="291"/>
      <c r="E40" s="292"/>
      <c r="F40" s="292"/>
      <c r="G40" s="292"/>
      <c r="H40" s="292"/>
      <c r="I40" s="292"/>
      <c r="J40" s="292"/>
      <c r="K40" s="292"/>
      <c r="L40" s="292"/>
    </row>
    <row r="41" spans="1:12" ht="14.25" x14ac:dyDescent="0.2">
      <c r="B41" s="104"/>
      <c r="C41" s="178"/>
      <c r="D41" s="178"/>
      <c r="E41" s="104"/>
      <c r="F41" s="104"/>
      <c r="G41" s="104"/>
      <c r="H41" s="104"/>
      <c r="I41" s="104"/>
      <c r="J41" s="104"/>
      <c r="K41" s="104"/>
      <c r="L41" s="104"/>
    </row>
  </sheetData>
  <sheetProtection formatCells="0" formatColumns="0" formatRows="0" insertRows="0" deleteRows="0"/>
  <mergeCells count="12">
    <mergeCell ref="A20:A22"/>
    <mergeCell ref="A1:L1"/>
    <mergeCell ref="A2:L2"/>
    <mergeCell ref="A3:L3"/>
    <mergeCell ref="B38:L38"/>
    <mergeCell ref="B39:L39"/>
    <mergeCell ref="B40:L40"/>
    <mergeCell ref="C5:C6"/>
    <mergeCell ref="E5:L5"/>
    <mergeCell ref="B37:L37"/>
    <mergeCell ref="B35:L35"/>
    <mergeCell ref="D17:D22"/>
  </mergeCells>
  <hyperlinks>
    <hyperlink ref="B7" location="AdoptedAdjBudEXCY" display="Adopted/Adjusted Budgeted Expenditures/Expenses*   "/>
    <hyperlink ref="B8" location="SchAacutalExp" display="Actual Expenditures/Expenses**   "/>
    <hyperlink ref="B9" location="SchAFundBalNet" display="Fund Balance/Net Position at July 1*** "/>
    <hyperlink ref="B10" location="SchAPrimPropTaxBY" display="Primary Property Tax Levy"/>
    <hyperlink ref="B11" location="SchASecPropTax" display="Secondary Property Tax Levy"/>
    <hyperlink ref="B12" location="SchAestimatedRev" display="Estimated Revenues Other than Property Taxes  "/>
    <hyperlink ref="B13" location="SchAotheFinanSourceUses" display="Other Financing Sources  "/>
    <hyperlink ref="B14" location="SchAotheFinanSourceUses" display="Other Financing (Uses)   "/>
    <hyperlink ref="B15" location="SchAInterfundTrandInOut" display="Interfund Transfers In   "/>
    <hyperlink ref="B16" location="SchAInterfundTrandInOut" display="Interfund Transfers (Out)   "/>
    <hyperlink ref="B23" location="SchATotalFinResource" display="Total Financial Resources Available"/>
    <hyperlink ref="B24" location="SchABudExpBY" display="Budgeted Expenditures/Expenses"/>
    <hyperlink ref="D27" location="SchAelc1" display="1."/>
    <hyperlink ref="D28" location="SchAelc2" display="2."/>
    <hyperlink ref="D29" location="SchAelc3" display="3."/>
    <hyperlink ref="D30" location="SchAelc4" display="4."/>
    <hyperlink ref="D31" location="SchAelc5" display="5."/>
    <hyperlink ref="D32" location="SchAelc6" display="6."/>
    <hyperlink ref="D8" location="SchAacutalExp" display="SchAacutalExp"/>
    <hyperlink ref="D7" location="AdoptedAdjBudEXCY" display="AdoptedAdjBudEXCY"/>
    <hyperlink ref="D9" location="SchAFundBalNet" display="SchAFundBalNet"/>
    <hyperlink ref="D10" location="SchAPrimPropTaxBY" display="SchAPrimPropTaxBY"/>
    <hyperlink ref="D11" location="SchASecPropTax" display="SchASecPropTax"/>
    <hyperlink ref="D12" location="SchAestimatedRev" display="SchAestimatedRev"/>
    <hyperlink ref="D13:D14" location="SchAotheFinanSourceUses" display="SchAotheFinanSourceUses"/>
    <hyperlink ref="D15:D16" location="SchAInterfundTrandInOut" display="SchAInterfundTrandInOut"/>
    <hyperlink ref="D17" location="SchAReductionAmounts" display="SchAReductionAmounts"/>
    <hyperlink ref="D23" location="SchATotalFinResource" display="SchATotalFinResource"/>
    <hyperlink ref="D24" location="SchABudExpBY" display="SchABudExpBY"/>
    <hyperlink ref="B17" location="SchAReductionAmounts" display="Line 11: Reduction for Fund Balance Reserved for Future Budget Year Expenditures"/>
    <hyperlink ref="B18" location="SchAReductionAmounts" display="     Maintained for Future Debt Retirement"/>
    <hyperlink ref="B19" location="SchAReductionAmounts" display="     Maintained for Future Capital Projects"/>
    <hyperlink ref="B20" location="SchAReductionAmounts" display="     Maintained for Future Financial Stability"/>
  </hyperlinks>
  <pageMargins left="0.7" right="0.7" top="0.75" bottom="0.75" header="0.3" footer="0.3"/>
  <pageSetup scale="57" orientation="landscape" r:id="rId1"/>
  <headerFooter>
    <oddFooter>&amp;L&amp;"Arial,Bold" 4/19 Arizona Auditor General's Office
&amp;C&amp;"Arial,Bold"SCHEDULE A&amp;R&amp;"Arial,Bold"Official City/Town Budget Forms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41"/>
  <sheetViews>
    <sheetView showGridLines="0" showZeros="0" showOutlineSymbols="0" topLeftCell="A13" zoomScaleNormal="100" workbookViewId="0">
      <selection activeCell="I5" sqref="I5"/>
    </sheetView>
  </sheetViews>
  <sheetFormatPr defaultColWidth="8.85546875" defaultRowHeight="12" x14ac:dyDescent="0.2"/>
  <cols>
    <col min="1" max="4" width="2.85546875" style="2" customWidth="1"/>
    <col min="5" max="5" width="20.5703125" style="2" customWidth="1"/>
    <col min="6" max="6" width="15" style="2" customWidth="1"/>
    <col min="7" max="8" width="2.85546875" style="2" customWidth="1"/>
    <col min="9" max="9" width="17.85546875" style="2" customWidth="1"/>
    <col min="10" max="10" width="2.85546875" style="2" customWidth="1"/>
    <col min="11" max="11" width="17.85546875" style="2" customWidth="1"/>
    <col min="12" max="16384" width="8.85546875" style="2"/>
  </cols>
  <sheetData>
    <row r="1" spans="1:11" ht="15" customHeight="1" x14ac:dyDescent="0.25">
      <c r="A1" s="308" t="str">
        <f>City_Town_of</f>
        <v>PATAGONIA</v>
      </c>
      <c r="B1" s="308"/>
      <c r="C1" s="308"/>
      <c r="D1" s="308"/>
      <c r="E1" s="308"/>
      <c r="F1" s="308"/>
      <c r="G1" s="308"/>
      <c r="H1" s="308"/>
      <c r="I1" s="308"/>
      <c r="J1" s="308"/>
      <c r="K1" s="308"/>
    </row>
    <row r="2" spans="1:11" ht="15" customHeight="1" x14ac:dyDescent="0.25">
      <c r="A2" s="308" t="s">
        <v>84</v>
      </c>
      <c r="B2" s="308"/>
      <c r="C2" s="308"/>
      <c r="D2" s="308"/>
      <c r="E2" s="308"/>
      <c r="F2" s="308"/>
      <c r="G2" s="308"/>
      <c r="H2" s="308"/>
      <c r="I2" s="308"/>
      <c r="J2" s="308"/>
      <c r="K2" s="308"/>
    </row>
    <row r="3" spans="1:11" ht="15" customHeight="1" x14ac:dyDescent="0.25">
      <c r="A3" s="309" t="str">
        <f>"Fiscal year " &amp; Cover!E7</f>
        <v>Fiscal year 2022</v>
      </c>
      <c r="B3" s="309"/>
      <c r="C3" s="309"/>
      <c r="D3" s="309"/>
      <c r="E3" s="309"/>
      <c r="F3" s="309"/>
      <c r="G3" s="309"/>
      <c r="H3" s="309"/>
      <c r="I3" s="309"/>
      <c r="J3" s="309"/>
      <c r="K3" s="309"/>
    </row>
    <row r="4" spans="1:11" s="55" customFormat="1" ht="13.5" customHeight="1" thickBot="1" x14ac:dyDescent="0.25">
      <c r="A4" s="25"/>
      <c r="B4" s="25"/>
      <c r="C4" s="25"/>
      <c r="D4" s="25"/>
      <c r="E4" s="25"/>
      <c r="F4" s="25"/>
      <c r="G4" s="25"/>
      <c r="H4" s="22"/>
      <c r="I4" s="43">
        <f>Cover!E7-1</f>
        <v>2021</v>
      </c>
      <c r="J4" s="38"/>
      <c r="K4" s="43">
        <f>Cover!E7</f>
        <v>2022</v>
      </c>
    </row>
    <row r="5" spans="1:11" s="55" customFormat="1" ht="30" customHeight="1" thickBot="1" x14ac:dyDescent="0.25">
      <c r="A5" s="226" t="s">
        <v>1</v>
      </c>
      <c r="B5" s="307" t="s">
        <v>73</v>
      </c>
      <c r="C5" s="307"/>
      <c r="D5" s="307"/>
      <c r="E5" s="307"/>
      <c r="F5" s="307"/>
      <c r="G5" s="307"/>
      <c r="H5" s="7" t="s">
        <v>50</v>
      </c>
      <c r="I5" s="56"/>
      <c r="J5" s="7" t="s">
        <v>50</v>
      </c>
      <c r="K5" s="56"/>
    </row>
    <row r="6" spans="1:11" s="55" customFormat="1" ht="13.35" customHeight="1" thickTop="1" x14ac:dyDescent="0.2">
      <c r="A6" s="40"/>
      <c r="B6" s="39"/>
      <c r="C6" s="39"/>
      <c r="D6" s="39"/>
      <c r="E6" s="39"/>
      <c r="F6" s="39"/>
      <c r="G6" s="39"/>
      <c r="H6" s="7"/>
      <c r="I6" s="47"/>
      <c r="J6" s="7"/>
      <c r="K6" s="31"/>
    </row>
    <row r="7" spans="1:11" s="55" customFormat="1" ht="68.099999999999994" customHeight="1" thickBot="1" x14ac:dyDescent="0.25">
      <c r="A7" s="226" t="s">
        <v>2</v>
      </c>
      <c r="B7" s="307" t="s">
        <v>74</v>
      </c>
      <c r="C7" s="307"/>
      <c r="D7" s="307"/>
      <c r="E7" s="307"/>
      <c r="F7" s="307"/>
      <c r="G7" s="307"/>
      <c r="H7" s="7" t="s">
        <v>50</v>
      </c>
      <c r="I7" s="56"/>
      <c r="J7" s="5"/>
      <c r="K7" s="48"/>
    </row>
    <row r="8" spans="1:11" s="55" customFormat="1" ht="13.35" customHeight="1" thickTop="1" x14ac:dyDescent="0.2">
      <c r="A8" s="40"/>
      <c r="B8" s="39"/>
      <c r="C8" s="39"/>
      <c r="D8" s="39"/>
      <c r="E8" s="39"/>
      <c r="F8" s="39"/>
      <c r="G8" s="39"/>
      <c r="H8" s="7"/>
      <c r="I8" s="31"/>
      <c r="J8" s="5"/>
      <c r="K8" s="48"/>
    </row>
    <row r="9" spans="1:11" s="55" customFormat="1" ht="13.35" customHeight="1" x14ac:dyDescent="0.2">
      <c r="A9" s="40" t="s">
        <v>3</v>
      </c>
      <c r="B9" s="4" t="s">
        <v>13</v>
      </c>
      <c r="C9" s="4"/>
      <c r="D9" s="4"/>
      <c r="E9" s="4"/>
      <c r="F9" s="4"/>
      <c r="G9" s="4"/>
      <c r="H9" s="61"/>
      <c r="I9" s="26"/>
      <c r="J9" s="5"/>
      <c r="K9" s="26"/>
    </row>
    <row r="10" spans="1:11" s="55" customFormat="1" ht="13.35" customHeight="1" x14ac:dyDescent="0.2">
      <c r="A10" s="40"/>
      <c r="B10" s="239" t="s">
        <v>41</v>
      </c>
      <c r="C10" s="4" t="s">
        <v>42</v>
      </c>
      <c r="D10" s="4"/>
      <c r="E10" s="4"/>
      <c r="F10" s="4"/>
      <c r="G10" s="4"/>
      <c r="H10" s="7" t="s">
        <v>50</v>
      </c>
      <c r="I10" s="57"/>
      <c r="J10" s="5" t="s">
        <v>50</v>
      </c>
      <c r="K10" s="57"/>
    </row>
    <row r="11" spans="1:11" s="55" customFormat="1" ht="13.35" customHeight="1" x14ac:dyDescent="0.2">
      <c r="A11" s="40"/>
      <c r="B11" s="259"/>
      <c r="C11" s="251"/>
      <c r="D11" s="311" t="s">
        <v>326</v>
      </c>
      <c r="E11" s="311"/>
      <c r="F11" s="311"/>
      <c r="G11" s="251"/>
      <c r="H11" s="7"/>
      <c r="I11" s="57"/>
      <c r="J11" s="5"/>
      <c r="K11" s="57"/>
    </row>
    <row r="12" spans="1:11" s="55" customFormat="1" ht="13.35" customHeight="1" x14ac:dyDescent="0.2">
      <c r="A12" s="40"/>
      <c r="B12" s="239" t="s">
        <v>43</v>
      </c>
      <c r="C12" s="4" t="s">
        <v>44</v>
      </c>
      <c r="D12" s="4"/>
      <c r="E12" s="4"/>
      <c r="F12" s="4"/>
      <c r="G12" s="4"/>
      <c r="H12" s="7"/>
      <c r="I12" s="59"/>
      <c r="J12" s="7"/>
      <c r="K12" s="59"/>
    </row>
    <row r="13" spans="1:11" s="55" customFormat="1" ht="13.35" customHeight="1" x14ac:dyDescent="0.2">
      <c r="A13" s="40"/>
      <c r="B13" s="259"/>
      <c r="C13" s="251"/>
      <c r="D13" s="311" t="s">
        <v>326</v>
      </c>
      <c r="E13" s="311"/>
      <c r="F13" s="311"/>
      <c r="G13" s="251"/>
      <c r="H13" s="7"/>
      <c r="I13" s="59"/>
      <c r="J13" s="7"/>
      <c r="K13" s="59"/>
    </row>
    <row r="14" spans="1:11" s="55" customFormat="1" ht="13.35" customHeight="1" thickBot="1" x14ac:dyDescent="0.25">
      <c r="A14" s="4"/>
      <c r="B14" s="239" t="s">
        <v>36</v>
      </c>
      <c r="C14" s="4" t="s">
        <v>35</v>
      </c>
      <c r="D14" s="4"/>
      <c r="E14" s="4"/>
      <c r="F14" s="4"/>
      <c r="G14" s="4"/>
      <c r="H14" s="7" t="s">
        <v>50</v>
      </c>
      <c r="I14" s="58">
        <f>I10+I11+I12+I13</f>
        <v>0</v>
      </c>
      <c r="J14" s="7" t="s">
        <v>50</v>
      </c>
      <c r="K14" s="58">
        <f>K10+K11+K12+K13</f>
        <v>0</v>
      </c>
    </row>
    <row r="15" spans="1:11" s="55" customFormat="1" ht="13.35" customHeight="1" thickTop="1" x14ac:dyDescent="0.2">
      <c r="A15" s="4"/>
      <c r="B15" s="4"/>
      <c r="C15" s="4"/>
      <c r="D15" s="4"/>
      <c r="E15" s="4"/>
      <c r="F15" s="4"/>
      <c r="G15" s="4"/>
      <c r="H15" s="7"/>
      <c r="I15" s="26"/>
      <c r="J15" s="7"/>
      <c r="K15" s="26"/>
    </row>
    <row r="16" spans="1:11" s="55" customFormat="1" ht="13.35" customHeight="1" x14ac:dyDescent="0.2">
      <c r="A16" s="4" t="s">
        <v>4</v>
      </c>
      <c r="B16" s="4" t="s">
        <v>14</v>
      </c>
      <c r="C16" s="4"/>
      <c r="D16" s="4"/>
      <c r="E16" s="4"/>
      <c r="F16" s="4"/>
      <c r="G16" s="4"/>
      <c r="H16" s="7"/>
      <c r="I16" s="26"/>
      <c r="J16" s="23"/>
      <c r="K16" s="26"/>
    </row>
    <row r="17" spans="1:11" s="55" customFormat="1" ht="13.35" customHeight="1" x14ac:dyDescent="0.2">
      <c r="A17" s="4"/>
      <c r="B17" s="239" t="s">
        <v>45</v>
      </c>
      <c r="C17" s="4" t="s">
        <v>42</v>
      </c>
      <c r="D17" s="4"/>
      <c r="E17" s="4"/>
      <c r="F17" s="4"/>
      <c r="G17" s="4"/>
      <c r="H17" s="7"/>
      <c r="I17" s="26"/>
      <c r="J17" s="23"/>
      <c r="K17" s="26"/>
    </row>
    <row r="18" spans="1:11" s="55" customFormat="1" ht="13.35" customHeight="1" x14ac:dyDescent="0.25">
      <c r="A18" s="4"/>
      <c r="B18" s="4"/>
      <c r="C18" s="4"/>
      <c r="D18" s="104" t="s">
        <v>194</v>
      </c>
      <c r="E18" s="89"/>
      <c r="F18" s="4"/>
      <c r="G18" s="4"/>
      <c r="H18" s="7" t="s">
        <v>50</v>
      </c>
      <c r="I18" s="57"/>
      <c r="J18" s="23"/>
      <c r="K18" s="26"/>
    </row>
    <row r="19" spans="1:11" s="55" customFormat="1" ht="13.35" customHeight="1" x14ac:dyDescent="0.2">
      <c r="A19" s="4"/>
      <c r="B19" s="4"/>
      <c r="C19" s="4"/>
      <c r="D19" s="104" t="s">
        <v>40</v>
      </c>
      <c r="E19" s="4"/>
      <c r="F19" s="4"/>
      <c r="G19" s="4"/>
      <c r="H19" s="7"/>
      <c r="I19" s="59"/>
      <c r="J19" s="23"/>
      <c r="K19" s="26"/>
    </row>
    <row r="20" spans="1:11" s="55" customFormat="1" ht="13.35" customHeight="1" x14ac:dyDescent="0.2">
      <c r="A20" s="4"/>
      <c r="B20" s="4"/>
      <c r="C20" s="4"/>
      <c r="D20" s="104" t="s">
        <v>37</v>
      </c>
      <c r="E20" s="4"/>
      <c r="F20" s="4"/>
      <c r="G20" s="4"/>
      <c r="H20" s="7" t="s">
        <v>50</v>
      </c>
      <c r="I20" s="60">
        <f>SUM(I18:I19)</f>
        <v>0</v>
      </c>
      <c r="J20" s="23"/>
      <c r="K20" s="26"/>
    </row>
    <row r="21" spans="1:11" s="55" customFormat="1" ht="13.35" customHeight="1" x14ac:dyDescent="0.2">
      <c r="A21" s="4"/>
      <c r="B21" s="239" t="s">
        <v>43</v>
      </c>
      <c r="C21" s="4" t="s">
        <v>44</v>
      </c>
      <c r="D21" s="4"/>
      <c r="E21" s="4"/>
      <c r="F21" s="4"/>
      <c r="G21" s="4"/>
      <c r="H21" s="7"/>
      <c r="I21" s="26"/>
      <c r="J21" s="23"/>
      <c r="K21" s="26"/>
    </row>
    <row r="22" spans="1:11" s="55" customFormat="1" ht="13.35" customHeight="1" x14ac:dyDescent="0.25">
      <c r="A22" s="4"/>
      <c r="B22" s="4"/>
      <c r="C22" s="4"/>
      <c r="D22" s="104" t="s">
        <v>194</v>
      </c>
      <c r="E22" s="89"/>
      <c r="F22" s="4"/>
      <c r="G22" s="4"/>
      <c r="H22" s="7" t="s">
        <v>50</v>
      </c>
      <c r="I22" s="57"/>
      <c r="J22" s="23"/>
      <c r="K22" s="26"/>
    </row>
    <row r="23" spans="1:11" s="55" customFormat="1" ht="13.35" customHeight="1" x14ac:dyDescent="0.2">
      <c r="A23" s="4"/>
      <c r="B23" s="4"/>
      <c r="C23" s="4"/>
      <c r="D23" s="104" t="s">
        <v>40</v>
      </c>
      <c r="E23" s="4"/>
      <c r="F23" s="4"/>
      <c r="G23" s="4"/>
      <c r="H23" s="7"/>
      <c r="I23" s="59"/>
      <c r="J23" s="23"/>
      <c r="K23" s="26"/>
    </row>
    <row r="24" spans="1:11" s="55" customFormat="1" ht="13.35" customHeight="1" x14ac:dyDescent="0.2">
      <c r="A24" s="4"/>
      <c r="B24" s="4"/>
      <c r="C24" s="4"/>
      <c r="D24" s="104" t="s">
        <v>38</v>
      </c>
      <c r="E24" s="4"/>
      <c r="F24" s="4"/>
      <c r="G24" s="4"/>
      <c r="H24" s="7" t="s">
        <v>50</v>
      </c>
      <c r="I24" s="60">
        <f>SUM(I22:I23)</f>
        <v>0</v>
      </c>
      <c r="J24" s="23"/>
      <c r="K24" s="26"/>
    </row>
    <row r="25" spans="1:11" s="55" customFormat="1" ht="13.35" customHeight="1" thickBot="1" x14ac:dyDescent="0.25">
      <c r="A25" s="4"/>
      <c r="B25" s="239" t="s">
        <v>46</v>
      </c>
      <c r="C25" s="4" t="s">
        <v>47</v>
      </c>
      <c r="D25" s="4"/>
      <c r="E25" s="4"/>
      <c r="F25" s="4"/>
      <c r="G25" s="4"/>
      <c r="H25" s="7" t="s">
        <v>50</v>
      </c>
      <c r="I25" s="58">
        <f>I20+I24</f>
        <v>0</v>
      </c>
      <c r="J25" s="22"/>
      <c r="K25" s="26"/>
    </row>
    <row r="26" spans="1:11" s="55" customFormat="1" ht="13.35" customHeight="1" thickTop="1" x14ac:dyDescent="0.2">
      <c r="A26" s="4"/>
      <c r="B26" s="4"/>
      <c r="C26" s="4"/>
      <c r="D26" s="4"/>
      <c r="E26" s="4"/>
      <c r="F26" s="4"/>
      <c r="G26" s="4"/>
      <c r="H26" s="25"/>
      <c r="I26" s="26"/>
      <c r="J26" s="22"/>
      <c r="K26" s="26"/>
    </row>
    <row r="27" spans="1:11" s="55" customFormat="1" ht="13.35" customHeight="1" x14ac:dyDescent="0.2">
      <c r="A27" s="4" t="s">
        <v>5</v>
      </c>
      <c r="B27" s="4" t="s">
        <v>15</v>
      </c>
      <c r="C27" s="4"/>
      <c r="D27" s="4"/>
      <c r="E27" s="4"/>
      <c r="F27" s="4"/>
      <c r="G27" s="4"/>
      <c r="H27" s="22"/>
      <c r="I27" s="26"/>
      <c r="J27" s="26"/>
      <c r="K27" s="26"/>
    </row>
    <row r="28" spans="1:11" s="55" customFormat="1" ht="13.35" customHeight="1" x14ac:dyDescent="0.2">
      <c r="A28" s="4"/>
      <c r="B28" s="239" t="s">
        <v>41</v>
      </c>
      <c r="C28" s="4" t="s">
        <v>48</v>
      </c>
      <c r="D28" s="4"/>
      <c r="E28" s="4"/>
      <c r="F28" s="4"/>
      <c r="G28" s="4"/>
      <c r="H28" s="25"/>
      <c r="I28" s="27"/>
      <c r="J28" s="27"/>
      <c r="K28" s="27"/>
    </row>
    <row r="29" spans="1:11" s="55" customFormat="1" ht="13.35" customHeight="1" x14ac:dyDescent="0.2">
      <c r="A29" s="25"/>
      <c r="B29" s="4"/>
      <c r="C29" s="4"/>
      <c r="D29" s="104" t="s">
        <v>16</v>
      </c>
      <c r="E29" s="4"/>
      <c r="F29" s="4"/>
      <c r="G29" s="4"/>
      <c r="H29" s="25"/>
      <c r="I29" s="45"/>
      <c r="J29" s="27"/>
      <c r="K29" s="45"/>
    </row>
    <row r="30" spans="1:11" s="55" customFormat="1" ht="13.35" customHeight="1" x14ac:dyDescent="0.2">
      <c r="A30" s="25"/>
      <c r="B30" s="251"/>
      <c r="C30" s="251"/>
      <c r="D30" s="104"/>
      <c r="E30" s="311" t="s">
        <v>327</v>
      </c>
      <c r="F30" s="311"/>
      <c r="G30" s="251"/>
      <c r="H30" s="25"/>
      <c r="I30" s="45"/>
      <c r="J30" s="27"/>
      <c r="K30" s="45"/>
    </row>
    <row r="31" spans="1:11" s="55" customFormat="1" ht="13.35" customHeight="1" x14ac:dyDescent="0.2">
      <c r="A31" s="25"/>
      <c r="B31" s="4"/>
      <c r="C31" s="4"/>
      <c r="D31" s="104" t="s">
        <v>17</v>
      </c>
      <c r="E31" s="4"/>
      <c r="F31" s="4"/>
      <c r="G31" s="4"/>
      <c r="H31" s="25"/>
      <c r="I31" s="45"/>
      <c r="J31" s="27"/>
      <c r="K31" s="45"/>
    </row>
    <row r="32" spans="1:11" s="55" customFormat="1" ht="13.35" customHeight="1" x14ac:dyDescent="0.2">
      <c r="A32" s="25"/>
      <c r="B32" s="251"/>
      <c r="C32" s="251"/>
      <c r="D32" s="104"/>
      <c r="E32" s="311" t="s">
        <v>327</v>
      </c>
      <c r="F32" s="311"/>
      <c r="G32" s="251"/>
      <c r="H32" s="25"/>
      <c r="I32" s="45"/>
      <c r="J32" s="27"/>
      <c r="K32" s="45"/>
    </row>
    <row r="33" spans="1:24" s="55" customFormat="1" ht="13.35" customHeight="1" thickBot="1" x14ac:dyDescent="0.25">
      <c r="A33" s="25"/>
      <c r="B33" s="4"/>
      <c r="C33" s="4"/>
      <c r="D33" s="104" t="s">
        <v>39</v>
      </c>
      <c r="E33" s="4"/>
      <c r="F33" s="4"/>
      <c r="G33" s="4"/>
      <c r="H33" s="25"/>
      <c r="I33" s="46">
        <f>I29+I30+I31+I32</f>
        <v>0</v>
      </c>
      <c r="J33" s="27"/>
      <c r="K33" s="46">
        <f>K29+K30+K31+K32</f>
        <v>0</v>
      </c>
    </row>
    <row r="34" spans="1:24" s="55" customFormat="1" ht="13.35" customHeight="1" thickTop="1" x14ac:dyDescent="0.2">
      <c r="A34" s="25"/>
      <c r="B34" s="239" t="s">
        <v>49</v>
      </c>
      <c r="C34" s="20" t="s">
        <v>55</v>
      </c>
      <c r="P34" s="310"/>
      <c r="Q34" s="310"/>
      <c r="R34" s="310"/>
      <c r="S34" s="310"/>
      <c r="T34" s="310"/>
      <c r="U34" s="310"/>
      <c r="V34" s="310"/>
      <c r="W34" s="310"/>
      <c r="X34" s="310"/>
    </row>
    <row r="35" spans="1:24" s="55" customFormat="1" ht="13.35" customHeight="1" x14ac:dyDescent="0.2">
      <c r="A35" s="25"/>
      <c r="B35" s="41"/>
      <c r="D35" s="76" t="s">
        <v>319</v>
      </c>
      <c r="P35" s="305"/>
      <c r="Q35" s="305"/>
      <c r="R35" s="42"/>
      <c r="S35" s="69"/>
      <c r="T35" s="69"/>
      <c r="U35" s="25"/>
      <c r="V35" s="74"/>
    </row>
    <row r="36" spans="1:24" s="55" customFormat="1" ht="13.35" customHeight="1" x14ac:dyDescent="0.2">
      <c r="A36" s="25"/>
      <c r="B36" s="4"/>
      <c r="C36" s="4"/>
      <c r="D36" s="306" t="s">
        <v>56</v>
      </c>
      <c r="E36" s="306"/>
      <c r="F36" s="75"/>
      <c r="G36" s="40" t="s">
        <v>57</v>
      </c>
      <c r="H36" s="25"/>
      <c r="I36" s="27"/>
      <c r="J36" s="27"/>
      <c r="K36" s="27"/>
    </row>
    <row r="37" spans="1:24" s="55" customFormat="1" ht="13.35" customHeight="1" x14ac:dyDescent="0.2">
      <c r="A37" s="25"/>
      <c r="B37" s="4"/>
      <c r="C37" s="4"/>
      <c r="D37" s="40" t="s">
        <v>59</v>
      </c>
      <c r="E37" s="73"/>
      <c r="F37" s="4"/>
      <c r="G37" s="4"/>
      <c r="H37" s="25"/>
      <c r="I37" s="27"/>
      <c r="J37" s="27"/>
      <c r="K37" s="27"/>
    </row>
    <row r="38" spans="1:24" s="55" customFormat="1" ht="13.35" customHeight="1" x14ac:dyDescent="0.2">
      <c r="A38" s="25"/>
      <c r="B38" s="4"/>
      <c r="C38" s="4"/>
      <c r="D38" s="40" t="s">
        <v>58</v>
      </c>
      <c r="E38" s="73"/>
      <c r="F38" s="4"/>
      <c r="G38" s="4"/>
      <c r="H38" s="25"/>
      <c r="I38" s="27"/>
      <c r="J38" s="27"/>
      <c r="K38" s="27"/>
    </row>
    <row r="39" spans="1:24" s="55" customFormat="1" ht="13.35" customHeight="1" x14ac:dyDescent="0.2">
      <c r="A39" s="25"/>
      <c r="B39" s="4"/>
      <c r="C39" s="4"/>
      <c r="D39" s="4"/>
      <c r="E39" s="4"/>
      <c r="F39" s="4"/>
      <c r="G39" s="4"/>
      <c r="H39" s="25"/>
      <c r="I39" s="27"/>
      <c r="J39" s="27"/>
      <c r="K39" s="27"/>
    </row>
    <row r="40" spans="1:24" s="55" customFormat="1" ht="30" customHeight="1" x14ac:dyDescent="0.2">
      <c r="A40" s="62" t="s">
        <v>6</v>
      </c>
      <c r="B40" s="307" t="s">
        <v>51</v>
      </c>
      <c r="C40" s="307"/>
      <c r="D40" s="307"/>
      <c r="E40" s="307"/>
      <c r="F40" s="307"/>
      <c r="G40" s="307"/>
      <c r="H40" s="307"/>
      <c r="I40" s="307"/>
      <c r="J40" s="307"/>
      <c r="K40" s="307"/>
    </row>
    <row r="41" spans="1:24" s="55" customFormat="1" ht="13.5" customHeight="1" x14ac:dyDescent="0.2"/>
  </sheetData>
  <sheetProtection sheet="1" formatCells="0" formatColumns="0" formatRows="0" insertRows="0" deleteRows="0"/>
  <mergeCells count="13">
    <mergeCell ref="P35:Q35"/>
    <mergeCell ref="D36:E36"/>
    <mergeCell ref="B40:K40"/>
    <mergeCell ref="B7:G7"/>
    <mergeCell ref="A1:K1"/>
    <mergeCell ref="A2:K2"/>
    <mergeCell ref="A3:K3"/>
    <mergeCell ref="B5:G5"/>
    <mergeCell ref="P34:X34"/>
    <mergeCell ref="E30:F30"/>
    <mergeCell ref="E32:F32"/>
    <mergeCell ref="D11:F11"/>
    <mergeCell ref="D13:F13"/>
  </mergeCells>
  <phoneticPr fontId="13" type="noConversion"/>
  <hyperlinks>
    <hyperlink ref="A5" location="SchB1" display="1."/>
    <hyperlink ref="A7" location="SchB2" display="2."/>
    <hyperlink ref="B10" location="SchB3A" display="A.  "/>
    <hyperlink ref="B12" location="SchB3B" display="B. "/>
    <hyperlink ref="B14" location="SchB3C" display="C."/>
    <hyperlink ref="B25" location="SchBC" display="C. "/>
    <hyperlink ref="B34" location="SchB5B" display="B.  "/>
    <hyperlink ref="B17" location="SchB4A1" display="A. "/>
    <hyperlink ref="B21" location="SchB4B1" display="B. "/>
    <hyperlink ref="B28" location="SchB5A1" display="A.  "/>
  </hyperlinks>
  <printOptions horizontalCentered="1"/>
  <pageMargins left="0.5" right="0.5" top="0.5" bottom="0.5" header="0.5" footer="0.25"/>
  <pageSetup orientation="portrait" r:id="rId1"/>
  <headerFooter alignWithMargins="0">
    <oddFooter>&amp;L&amp;"Arial,Bold" 4/19 Arizona Auditor General's Office&amp;C&amp;"Arial,Bold"SCHEDULE B&amp;R&amp;"Arial,Bold"Official City/Town Budget Forms</oddFooter>
  </headerFooter>
  <ignoredErrors>
    <ignoredError sqref="A5 A7 A9 A16 A2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301"/>
  <sheetViews>
    <sheetView showGridLines="0" showZeros="0" showOutlineSymbols="0" topLeftCell="A226" zoomScaleNormal="100" workbookViewId="0">
      <selection activeCell="J77" sqref="J76:J77"/>
    </sheetView>
  </sheetViews>
  <sheetFormatPr defaultColWidth="8.85546875" defaultRowHeight="12" x14ac:dyDescent="0.2"/>
  <cols>
    <col min="1" max="2" width="2.85546875" style="1" customWidth="1"/>
    <col min="3" max="3" width="43.140625" style="1" customWidth="1"/>
    <col min="4" max="4" width="2.85546875" style="1" customWidth="1"/>
    <col min="5" max="5" width="18.140625" style="1" customWidth="1"/>
    <col min="6" max="6" width="2.85546875" style="1" customWidth="1"/>
    <col min="7" max="7" width="18.140625" style="1" customWidth="1"/>
    <col min="8" max="8" width="2.85546875" style="1" customWidth="1"/>
    <col min="9" max="9" width="18.140625" style="1" customWidth="1"/>
    <col min="10" max="15" width="8.85546875" style="1"/>
    <col min="16" max="16" width="6.85546875" style="1" customWidth="1"/>
    <col min="17" max="17" width="8.85546875" style="1" customWidth="1"/>
    <col min="18" max="18" width="6.85546875" style="1" customWidth="1"/>
    <col min="19" max="19" width="5.85546875" style="1" customWidth="1"/>
    <col min="20" max="20" width="6.85546875" style="1" customWidth="1"/>
    <col min="21" max="16384" width="8.85546875" style="1"/>
  </cols>
  <sheetData>
    <row r="1" spans="1:9" s="14" customFormat="1" ht="15" customHeight="1" x14ac:dyDescent="0.25">
      <c r="A1" s="313" t="str">
        <f>City_Town_of</f>
        <v>PATAGONIA</v>
      </c>
      <c r="B1" s="313"/>
      <c r="C1" s="313"/>
      <c r="D1" s="313"/>
      <c r="E1" s="313"/>
      <c r="F1" s="313"/>
      <c r="G1" s="313"/>
      <c r="H1" s="313"/>
      <c r="I1" s="313"/>
    </row>
    <row r="2" spans="1:9" s="14" customFormat="1" ht="15" customHeight="1" x14ac:dyDescent="0.25">
      <c r="A2" s="308" t="s">
        <v>296</v>
      </c>
      <c r="B2" s="313"/>
      <c r="C2" s="313"/>
      <c r="D2" s="313"/>
      <c r="E2" s="313"/>
      <c r="F2" s="313"/>
      <c r="G2" s="313"/>
      <c r="H2" s="313"/>
      <c r="I2" s="313"/>
    </row>
    <row r="3" spans="1:9" s="14" customFormat="1" ht="17.100000000000001" customHeight="1" x14ac:dyDescent="0.25">
      <c r="A3" s="314" t="str">
        <f>"Fiscal Year " &amp; Cover!E7</f>
        <v>Fiscal Year 2022</v>
      </c>
      <c r="B3" s="314"/>
      <c r="C3" s="314"/>
      <c r="D3" s="314"/>
      <c r="E3" s="314"/>
      <c r="F3" s="314"/>
      <c r="G3" s="314"/>
      <c r="H3" s="314"/>
      <c r="I3" s="314"/>
    </row>
    <row r="4" spans="1:9" ht="10.35" customHeight="1" x14ac:dyDescent="0.25">
      <c r="A4" s="78"/>
      <c r="B4" s="78"/>
      <c r="C4" s="79"/>
      <c r="D4" s="80"/>
      <c r="E4" s="81"/>
      <c r="F4" s="80"/>
      <c r="G4" s="81"/>
      <c r="H4" s="80"/>
      <c r="I4" s="81"/>
    </row>
    <row r="5" spans="1:9" s="29" customFormat="1" ht="29.25" customHeight="1" x14ac:dyDescent="0.25">
      <c r="A5" s="315" t="s">
        <v>295</v>
      </c>
      <c r="B5" s="315"/>
      <c r="C5" s="315"/>
      <c r="D5" s="82"/>
      <c r="E5" s="227" t="s">
        <v>297</v>
      </c>
      <c r="F5" s="82"/>
      <c r="G5" s="227" t="s">
        <v>298</v>
      </c>
      <c r="H5" s="82"/>
      <c r="I5" s="227" t="s">
        <v>297</v>
      </c>
    </row>
    <row r="6" spans="1:9" s="29" customFormat="1" ht="15.75" customHeight="1" thickBot="1" x14ac:dyDescent="0.3">
      <c r="A6" s="229"/>
      <c r="B6" s="229"/>
      <c r="C6" s="229"/>
      <c r="D6" s="28"/>
      <c r="E6" s="228">
        <f>Cover!E7-1</f>
        <v>2021</v>
      </c>
      <c r="F6" s="28"/>
      <c r="G6" s="228">
        <f>Cover!E7-1</f>
        <v>2021</v>
      </c>
      <c r="H6" s="28"/>
      <c r="I6" s="228">
        <f>Cover!E7</f>
        <v>2022</v>
      </c>
    </row>
    <row r="7" spans="1:9" s="6" customFormat="1" ht="18" customHeight="1" x14ac:dyDescent="0.25">
      <c r="A7" s="15" t="s">
        <v>9</v>
      </c>
      <c r="B7" s="4"/>
      <c r="C7" s="4"/>
      <c r="D7" s="5"/>
      <c r="E7" s="44"/>
      <c r="F7" s="5"/>
      <c r="G7" s="44"/>
      <c r="H7" s="5"/>
      <c r="I7" s="44"/>
    </row>
    <row r="8" spans="1:9" s="20" customFormat="1" ht="8.1" customHeight="1" x14ac:dyDescent="0.2">
      <c r="A8" s="25"/>
      <c r="B8" s="25"/>
      <c r="C8" s="25"/>
      <c r="D8" s="23"/>
      <c r="E8" s="26"/>
      <c r="F8" s="23"/>
      <c r="G8" s="26"/>
      <c r="H8" s="23"/>
      <c r="I8" s="26"/>
    </row>
    <row r="9" spans="1:9" s="20" customFormat="1" ht="13.35" customHeight="1" x14ac:dyDescent="0.2">
      <c r="A9" s="25"/>
      <c r="B9" s="18" t="s">
        <v>18</v>
      </c>
      <c r="C9" s="25"/>
      <c r="D9" s="23"/>
      <c r="E9" s="26"/>
      <c r="F9" s="23"/>
      <c r="G9" s="26"/>
      <c r="H9" s="23"/>
      <c r="I9" s="26"/>
    </row>
    <row r="10" spans="1:9" s="20" customFormat="1" ht="13.5" customHeight="1" x14ac:dyDescent="0.2">
      <c r="A10" s="25"/>
      <c r="B10" s="25"/>
      <c r="C10" s="30" t="s">
        <v>329</v>
      </c>
      <c r="D10" s="23" t="s">
        <v>50</v>
      </c>
      <c r="E10" s="63">
        <v>310000</v>
      </c>
      <c r="F10" s="23" t="s">
        <v>50</v>
      </c>
      <c r="G10" s="63">
        <v>366546</v>
      </c>
      <c r="H10" s="23" t="s">
        <v>50</v>
      </c>
      <c r="I10" s="63">
        <v>350000</v>
      </c>
    </row>
    <row r="11" spans="1:9" s="20" customFormat="1" ht="13.35" customHeight="1" x14ac:dyDescent="0.2">
      <c r="A11" s="25"/>
      <c r="B11" s="25"/>
      <c r="C11" s="30"/>
      <c r="D11" s="23"/>
      <c r="E11" s="63"/>
      <c r="F11" s="23"/>
      <c r="G11" s="63"/>
      <c r="H11" s="23"/>
      <c r="I11" s="63"/>
    </row>
    <row r="12" spans="1:9" s="20" customFormat="1" ht="13.5" customHeight="1" x14ac:dyDescent="0.2">
      <c r="A12" s="25"/>
      <c r="B12" s="25"/>
      <c r="C12" s="30"/>
      <c r="D12" s="23"/>
      <c r="E12" s="63"/>
      <c r="F12" s="23"/>
      <c r="G12" s="63"/>
      <c r="H12" s="23"/>
      <c r="I12" s="63"/>
    </row>
    <row r="13" spans="1:9" s="20" customFormat="1" ht="13.5" customHeight="1" x14ac:dyDescent="0.2">
      <c r="A13" s="25"/>
      <c r="B13" s="25"/>
      <c r="C13" s="30"/>
      <c r="D13" s="23"/>
      <c r="E13" s="63"/>
      <c r="F13" s="23"/>
      <c r="G13" s="63"/>
      <c r="H13" s="23"/>
      <c r="I13" s="63"/>
    </row>
    <row r="14" spans="1:9" s="20" customFormat="1" ht="8.1" customHeight="1" x14ac:dyDescent="0.2">
      <c r="A14" s="25"/>
      <c r="B14" s="25"/>
      <c r="C14" s="25"/>
      <c r="D14" s="23"/>
      <c r="E14" s="26"/>
      <c r="F14" s="23"/>
      <c r="G14" s="26"/>
      <c r="H14" s="23"/>
      <c r="I14" s="26"/>
    </row>
    <row r="15" spans="1:9" s="20" customFormat="1" ht="13.35" customHeight="1" x14ac:dyDescent="0.2">
      <c r="A15" s="25"/>
      <c r="B15" s="18" t="s">
        <v>19</v>
      </c>
      <c r="C15" s="25"/>
      <c r="D15" s="23"/>
      <c r="E15" s="26"/>
      <c r="F15" s="23"/>
      <c r="G15" s="26"/>
      <c r="H15" s="23"/>
      <c r="I15" s="26"/>
    </row>
    <row r="16" spans="1:9" s="20" customFormat="1" ht="13.5" customHeight="1" x14ac:dyDescent="0.2">
      <c r="A16" s="25"/>
      <c r="B16" s="25"/>
      <c r="C16" s="30" t="s">
        <v>333</v>
      </c>
      <c r="D16" s="23"/>
      <c r="E16" s="63">
        <v>7100</v>
      </c>
      <c r="F16" s="23"/>
      <c r="G16" s="63">
        <v>6026</v>
      </c>
      <c r="H16" s="23"/>
      <c r="I16" s="63">
        <v>10000</v>
      </c>
    </row>
    <row r="17" spans="1:22" s="20" customFormat="1" ht="13.5" customHeight="1" x14ac:dyDescent="0.25">
      <c r="A17" s="25"/>
      <c r="B17" s="25"/>
      <c r="C17" s="30" t="s">
        <v>330</v>
      </c>
      <c r="D17" s="23"/>
      <c r="E17" s="63">
        <v>13250</v>
      </c>
      <c r="F17" s="23"/>
      <c r="G17" s="63">
        <v>14828</v>
      </c>
      <c r="H17" s="23"/>
      <c r="I17" s="63">
        <v>13250</v>
      </c>
      <c r="U17" s="96"/>
      <c r="V17" s="96"/>
    </row>
    <row r="18" spans="1:22" s="20" customFormat="1" ht="13.5" customHeight="1" x14ac:dyDescent="0.2">
      <c r="A18" s="25"/>
      <c r="B18" s="25"/>
      <c r="C18" s="30" t="s">
        <v>334</v>
      </c>
      <c r="D18" s="23"/>
      <c r="E18" s="63">
        <v>28365</v>
      </c>
      <c r="F18" s="23"/>
      <c r="G18" s="63">
        <v>2549</v>
      </c>
      <c r="H18" s="23"/>
      <c r="I18" s="63">
        <v>16800</v>
      </c>
    </row>
    <row r="19" spans="1:22" s="20" customFormat="1" ht="13.5" customHeight="1" x14ac:dyDescent="0.2">
      <c r="A19" s="25"/>
      <c r="B19" s="25"/>
      <c r="C19" s="30" t="s">
        <v>335</v>
      </c>
      <c r="D19" s="23"/>
      <c r="E19" s="63">
        <v>83892</v>
      </c>
      <c r="F19" s="23"/>
      <c r="G19" s="63">
        <v>80976</v>
      </c>
      <c r="H19" s="23"/>
      <c r="I19" s="63">
        <v>85231</v>
      </c>
    </row>
    <row r="20" spans="1:22" s="20" customFormat="1" ht="8.1" customHeight="1" x14ac:dyDescent="0.2">
      <c r="A20" s="25"/>
      <c r="B20" s="26"/>
      <c r="C20" s="26"/>
      <c r="D20" s="23"/>
      <c r="E20" s="26"/>
      <c r="F20" s="23"/>
      <c r="G20" s="26"/>
      <c r="H20" s="23"/>
      <c r="I20" s="26"/>
    </row>
    <row r="21" spans="1:22" s="20" customFormat="1" ht="13.5" customHeight="1" x14ac:dyDescent="0.2">
      <c r="A21" s="25"/>
      <c r="B21" s="18" t="s">
        <v>20</v>
      </c>
      <c r="C21" s="25"/>
      <c r="D21" s="23"/>
      <c r="E21" s="26"/>
      <c r="F21" s="23"/>
      <c r="G21" s="26"/>
      <c r="H21" s="23"/>
      <c r="I21" s="26"/>
    </row>
    <row r="22" spans="1:22" s="20" customFormat="1" ht="13.5" customHeight="1" x14ac:dyDescent="0.2">
      <c r="A22" s="25"/>
      <c r="B22" s="25"/>
      <c r="C22" s="30" t="s">
        <v>336</v>
      </c>
      <c r="D22" s="23"/>
      <c r="E22" s="63">
        <v>191755</v>
      </c>
      <c r="F22" s="23"/>
      <c r="G22" s="63">
        <v>214371</v>
      </c>
      <c r="H22" s="23"/>
      <c r="I22" s="63">
        <v>188500</v>
      </c>
    </row>
    <row r="23" spans="1:22" s="20" customFormat="1" ht="13.5" customHeight="1" x14ac:dyDescent="0.2">
      <c r="A23" s="25"/>
      <c r="B23" s="25"/>
      <c r="C23" s="30" t="s">
        <v>337</v>
      </c>
      <c r="D23" s="23"/>
      <c r="E23" s="63">
        <v>89753</v>
      </c>
      <c r="F23" s="23"/>
      <c r="G23" s="63">
        <v>98604</v>
      </c>
      <c r="H23" s="23"/>
      <c r="I23" s="63">
        <v>95264</v>
      </c>
    </row>
    <row r="24" spans="1:22" s="20" customFormat="1" ht="13.5" customHeight="1" x14ac:dyDescent="0.2">
      <c r="A24" s="25"/>
      <c r="B24" s="25"/>
      <c r="C24" s="30" t="s">
        <v>338</v>
      </c>
      <c r="D24" s="23"/>
      <c r="E24" s="63">
        <v>21300</v>
      </c>
      <c r="F24" s="23"/>
      <c r="G24" s="63">
        <v>21300</v>
      </c>
      <c r="H24" s="23"/>
      <c r="I24" s="63">
        <v>21300</v>
      </c>
    </row>
    <row r="25" spans="1:22" s="20" customFormat="1" ht="13.5" customHeight="1" x14ac:dyDescent="0.2">
      <c r="A25" s="25"/>
      <c r="B25" s="25"/>
      <c r="C25" s="30" t="s">
        <v>339</v>
      </c>
      <c r="D25" s="23"/>
      <c r="E25" s="63">
        <v>5000</v>
      </c>
      <c r="F25" s="23"/>
      <c r="G25" s="63">
        <v>0</v>
      </c>
      <c r="H25" s="23"/>
      <c r="I25" s="63">
        <v>5000</v>
      </c>
    </row>
    <row r="26" spans="1:22" s="20" customFormat="1" ht="8.1" customHeight="1" x14ac:dyDescent="0.2">
      <c r="A26" s="25"/>
      <c r="B26" s="25"/>
      <c r="C26" s="25"/>
      <c r="D26" s="23"/>
      <c r="E26" s="26"/>
      <c r="F26" s="23"/>
      <c r="G26" s="77"/>
      <c r="H26" s="23"/>
      <c r="I26" s="26"/>
    </row>
    <row r="27" spans="1:22" s="20" customFormat="1" ht="13.5" customHeight="1" x14ac:dyDescent="0.2">
      <c r="A27" s="25"/>
      <c r="B27" s="18" t="s">
        <v>21</v>
      </c>
      <c r="C27" s="25"/>
      <c r="D27" s="23"/>
      <c r="E27" s="26"/>
      <c r="F27" s="23"/>
      <c r="G27" s="26"/>
      <c r="H27" s="23"/>
      <c r="I27" s="26"/>
    </row>
    <row r="28" spans="1:22" s="20" customFormat="1" ht="13.5" customHeight="1" x14ac:dyDescent="0.2">
      <c r="A28" s="25"/>
      <c r="B28" s="25"/>
      <c r="C28" s="30" t="s">
        <v>340</v>
      </c>
      <c r="D28" s="23"/>
      <c r="E28" s="63">
        <v>1075</v>
      </c>
      <c r="F28" s="23"/>
      <c r="G28" s="63">
        <v>1250</v>
      </c>
      <c r="H28" s="23"/>
      <c r="I28" s="63">
        <v>250</v>
      </c>
    </row>
    <row r="29" spans="1:22" s="20" customFormat="1" ht="13.5" customHeight="1" x14ac:dyDescent="0.2">
      <c r="A29" s="25"/>
      <c r="B29" s="25"/>
      <c r="C29" s="30" t="s">
        <v>341</v>
      </c>
      <c r="D29" s="23"/>
      <c r="E29" s="63">
        <v>16500</v>
      </c>
      <c r="F29" s="23"/>
      <c r="G29" s="63">
        <v>18253</v>
      </c>
      <c r="H29" s="23"/>
      <c r="I29" s="63">
        <v>22200</v>
      </c>
    </row>
    <row r="30" spans="1:22" s="20" customFormat="1" ht="13.5" customHeight="1" x14ac:dyDescent="0.2">
      <c r="A30" s="25"/>
      <c r="B30" s="25"/>
      <c r="C30" s="30" t="s">
        <v>342</v>
      </c>
      <c r="D30" s="23"/>
      <c r="E30" s="63">
        <v>10609</v>
      </c>
      <c r="F30" s="23"/>
      <c r="G30" s="63">
        <v>12060</v>
      </c>
      <c r="H30" s="23"/>
      <c r="I30" s="63">
        <v>10848</v>
      </c>
    </row>
    <row r="31" spans="1:22" s="20" customFormat="1" ht="13.5" customHeight="1" x14ac:dyDescent="0.2">
      <c r="A31" s="25"/>
      <c r="B31" s="25"/>
      <c r="C31" s="30" t="s">
        <v>343</v>
      </c>
      <c r="D31" s="23"/>
      <c r="E31" s="63">
        <v>2400</v>
      </c>
      <c r="F31" s="23"/>
      <c r="G31" s="63">
        <v>2720</v>
      </c>
      <c r="H31" s="23"/>
      <c r="I31" s="63">
        <v>450</v>
      </c>
    </row>
    <row r="32" spans="1:22" s="20" customFormat="1" ht="8.1" customHeight="1" x14ac:dyDescent="0.2">
      <c r="A32" s="25"/>
      <c r="B32" s="25"/>
      <c r="C32" s="25"/>
      <c r="D32" s="23"/>
      <c r="E32" s="26"/>
      <c r="F32" s="23"/>
      <c r="G32" s="26"/>
      <c r="H32" s="23"/>
      <c r="I32" s="26"/>
    </row>
    <row r="33" spans="1:9" s="20" customFormat="1" ht="13.5" customHeight="1" x14ac:dyDescent="0.2">
      <c r="A33" s="25"/>
      <c r="B33" s="18" t="s">
        <v>22</v>
      </c>
      <c r="C33" s="25"/>
      <c r="D33" s="23"/>
      <c r="E33" s="26"/>
      <c r="F33" s="23"/>
      <c r="G33" s="26"/>
      <c r="H33" s="23"/>
      <c r="I33" s="26"/>
    </row>
    <row r="34" spans="1:9" s="20" customFormat="1" ht="13.5" customHeight="1" x14ac:dyDescent="0.2">
      <c r="A34" s="25"/>
      <c r="B34" s="25"/>
      <c r="C34" s="30" t="s">
        <v>344</v>
      </c>
      <c r="D34" s="23"/>
      <c r="E34" s="63">
        <v>37295</v>
      </c>
      <c r="F34" s="23"/>
      <c r="G34" s="63">
        <v>28076</v>
      </c>
      <c r="H34" s="23"/>
      <c r="I34" s="63">
        <v>35680</v>
      </c>
    </row>
    <row r="35" spans="1:9" s="20" customFormat="1" ht="13.5" customHeight="1" x14ac:dyDescent="0.2">
      <c r="A35" s="25"/>
      <c r="B35" s="25"/>
      <c r="C35" s="30" t="s">
        <v>345</v>
      </c>
      <c r="D35" s="23"/>
      <c r="E35" s="63">
        <v>0</v>
      </c>
      <c r="F35" s="23"/>
      <c r="G35" s="63">
        <v>130</v>
      </c>
      <c r="H35" s="23"/>
      <c r="I35" s="63">
        <v>100</v>
      </c>
    </row>
    <row r="36" spans="1:9" s="20" customFormat="1" ht="13.5" customHeight="1" x14ac:dyDescent="0.2">
      <c r="A36" s="25"/>
      <c r="B36" s="25"/>
      <c r="C36" s="30" t="s">
        <v>346</v>
      </c>
      <c r="D36" s="23"/>
      <c r="E36" s="63">
        <v>3414</v>
      </c>
      <c r="F36" s="23"/>
      <c r="G36" s="63">
        <v>2472</v>
      </c>
      <c r="H36" s="23"/>
      <c r="I36" s="63">
        <v>2995</v>
      </c>
    </row>
    <row r="37" spans="1:9" s="20" customFormat="1" ht="13.5" customHeight="1" x14ac:dyDescent="0.2">
      <c r="A37" s="25"/>
      <c r="B37" s="25"/>
      <c r="C37" s="30" t="s">
        <v>347</v>
      </c>
      <c r="D37" s="23"/>
      <c r="E37" s="63">
        <v>120</v>
      </c>
      <c r="F37" s="23"/>
      <c r="G37" s="63">
        <v>5</v>
      </c>
      <c r="H37" s="23"/>
      <c r="I37" s="63">
        <v>945</v>
      </c>
    </row>
    <row r="38" spans="1:9" s="20" customFormat="1" ht="8.1" customHeight="1" x14ac:dyDescent="0.2">
      <c r="A38" s="25"/>
      <c r="B38" s="25"/>
      <c r="C38" s="25"/>
      <c r="D38" s="23"/>
      <c r="E38" s="26"/>
      <c r="F38" s="23"/>
      <c r="G38" s="26"/>
      <c r="H38" s="23"/>
      <c r="I38" s="26"/>
    </row>
    <row r="39" spans="1:9" s="20" customFormat="1" ht="13.5" customHeight="1" x14ac:dyDescent="0.2">
      <c r="A39" s="25"/>
      <c r="B39" s="18" t="s">
        <v>23</v>
      </c>
      <c r="C39" s="25"/>
      <c r="D39" s="23"/>
      <c r="E39" s="26"/>
      <c r="F39" s="23"/>
      <c r="G39" s="26"/>
      <c r="H39" s="23"/>
      <c r="I39" s="26"/>
    </row>
    <row r="40" spans="1:9" s="20" customFormat="1" ht="13.5" customHeight="1" x14ac:dyDescent="0.2">
      <c r="A40" s="25"/>
      <c r="B40" s="25"/>
      <c r="C40" s="30" t="s">
        <v>348</v>
      </c>
      <c r="D40" s="23"/>
      <c r="E40" s="63">
        <v>8700</v>
      </c>
      <c r="F40" s="23"/>
      <c r="G40" s="63">
        <v>10514</v>
      </c>
      <c r="H40" s="23"/>
      <c r="I40" s="63">
        <v>1000</v>
      </c>
    </row>
    <row r="41" spans="1:9" s="20" customFormat="1" ht="13.5" customHeight="1" x14ac:dyDescent="0.2">
      <c r="A41" s="25"/>
      <c r="B41" s="25"/>
      <c r="C41" s="30"/>
      <c r="D41" s="23"/>
      <c r="E41" s="63"/>
      <c r="F41" s="23"/>
      <c r="G41" s="63"/>
      <c r="H41" s="23"/>
      <c r="I41" s="63"/>
    </row>
    <row r="42" spans="1:9" s="20" customFormat="1" ht="13.5" customHeight="1" x14ac:dyDescent="0.2">
      <c r="A42" s="25"/>
      <c r="B42" s="25"/>
      <c r="C42" s="30"/>
      <c r="D42" s="23"/>
      <c r="E42" s="63"/>
      <c r="F42" s="23"/>
      <c r="G42" s="63"/>
      <c r="H42" s="23"/>
      <c r="I42" s="63"/>
    </row>
    <row r="43" spans="1:9" s="20" customFormat="1" ht="13.5" customHeight="1" x14ac:dyDescent="0.2">
      <c r="A43" s="25"/>
      <c r="B43" s="25"/>
      <c r="C43" s="30"/>
      <c r="D43" s="23"/>
      <c r="E43" s="63"/>
      <c r="F43" s="23"/>
      <c r="G43" s="63"/>
      <c r="H43" s="23"/>
      <c r="I43" s="63"/>
    </row>
    <row r="44" spans="1:9" s="20" customFormat="1" ht="8.1" customHeight="1" x14ac:dyDescent="0.2">
      <c r="A44" s="25"/>
      <c r="B44" s="25"/>
      <c r="C44" s="25"/>
      <c r="D44" s="23"/>
      <c r="E44" s="26"/>
      <c r="F44" s="23"/>
      <c r="G44" s="26"/>
      <c r="H44" s="23"/>
      <c r="I44" s="26"/>
    </row>
    <row r="45" spans="1:9" s="20" customFormat="1" ht="13.5" customHeight="1" x14ac:dyDescent="0.2">
      <c r="A45" s="25"/>
      <c r="B45" s="18" t="s">
        <v>24</v>
      </c>
      <c r="C45" s="25"/>
      <c r="D45" s="23"/>
      <c r="E45" s="26"/>
      <c r="F45" s="23"/>
      <c r="G45" s="26"/>
      <c r="H45" s="23"/>
      <c r="I45" s="26"/>
    </row>
    <row r="46" spans="1:9" s="20" customFormat="1" ht="13.5" customHeight="1" x14ac:dyDescent="0.2">
      <c r="A46" s="25"/>
      <c r="B46" s="25"/>
      <c r="C46" s="30" t="s">
        <v>331</v>
      </c>
      <c r="D46" s="23"/>
      <c r="E46" s="63"/>
      <c r="F46" s="23"/>
      <c r="G46" s="63"/>
      <c r="H46" s="23"/>
      <c r="I46" s="63"/>
    </row>
    <row r="47" spans="1:9" s="20" customFormat="1" ht="13.5" customHeight="1" x14ac:dyDescent="0.2">
      <c r="A47" s="25"/>
      <c r="B47" s="25"/>
      <c r="C47" s="30"/>
      <c r="D47" s="23"/>
      <c r="E47" s="63"/>
      <c r="F47" s="23"/>
      <c r="G47" s="63"/>
      <c r="H47" s="23"/>
      <c r="I47" s="63"/>
    </row>
    <row r="48" spans="1:9" s="20" customFormat="1" ht="13.5" customHeight="1" x14ac:dyDescent="0.2">
      <c r="A48" s="25"/>
      <c r="B48" s="25"/>
      <c r="C48" s="30"/>
      <c r="D48" s="23"/>
      <c r="E48" s="63"/>
      <c r="F48" s="23"/>
      <c r="G48" s="63"/>
      <c r="H48" s="23"/>
      <c r="I48" s="63"/>
    </row>
    <row r="49" spans="1:9" s="20" customFormat="1" ht="13.5" customHeight="1" x14ac:dyDescent="0.2">
      <c r="A49" s="25"/>
      <c r="B49" s="25"/>
      <c r="C49" s="30"/>
      <c r="D49" s="23"/>
      <c r="E49" s="63"/>
      <c r="F49" s="23"/>
      <c r="G49" s="63"/>
      <c r="H49" s="23"/>
      <c r="I49" s="63"/>
    </row>
    <row r="50" spans="1:9" s="20" customFormat="1" ht="8.1" customHeight="1" x14ac:dyDescent="0.2">
      <c r="A50" s="25"/>
      <c r="B50" s="25"/>
      <c r="C50" s="25"/>
      <c r="D50" s="23"/>
      <c r="E50" s="26"/>
      <c r="F50" s="23"/>
      <c r="G50" s="26"/>
      <c r="H50" s="23"/>
      <c r="I50" s="26"/>
    </row>
    <row r="51" spans="1:9" s="20" customFormat="1" ht="13.5" customHeight="1" x14ac:dyDescent="0.2">
      <c r="A51" s="25"/>
      <c r="B51" s="18" t="s">
        <v>25</v>
      </c>
      <c r="C51" s="25"/>
      <c r="D51" s="23"/>
      <c r="E51" s="26"/>
      <c r="F51" s="23"/>
      <c r="G51" s="26"/>
      <c r="H51" s="23"/>
      <c r="I51" s="26"/>
    </row>
    <row r="52" spans="1:9" s="20" customFormat="1" ht="13.5" customHeight="1" x14ac:dyDescent="0.2">
      <c r="A52" s="25"/>
      <c r="B52" s="25"/>
      <c r="C52" s="68" t="s">
        <v>26</v>
      </c>
      <c r="D52" s="22"/>
      <c r="E52" s="63">
        <v>3500</v>
      </c>
      <c r="F52" s="22"/>
      <c r="G52" s="63">
        <v>1591</v>
      </c>
      <c r="H52" s="23"/>
      <c r="I52" s="63">
        <v>3700</v>
      </c>
    </row>
    <row r="53" spans="1:9" s="20" customFormat="1" ht="13.5" customHeight="1" x14ac:dyDescent="0.2">
      <c r="A53" s="25"/>
      <c r="B53" s="25"/>
      <c r="C53" s="30" t="s">
        <v>378</v>
      </c>
      <c r="D53" s="23"/>
      <c r="E53" s="63"/>
      <c r="F53" s="23"/>
      <c r="G53" s="63"/>
      <c r="H53" s="23"/>
      <c r="I53" s="63">
        <v>1500</v>
      </c>
    </row>
    <row r="54" spans="1:9" s="20" customFormat="1" ht="13.5" customHeight="1" x14ac:dyDescent="0.2">
      <c r="A54" s="25"/>
      <c r="B54" s="25"/>
      <c r="C54" s="30"/>
      <c r="D54" s="23"/>
      <c r="E54" s="63"/>
      <c r="F54" s="23"/>
      <c r="G54" s="63"/>
      <c r="H54" s="23"/>
      <c r="I54" s="63"/>
    </row>
    <row r="55" spans="1:9" s="20" customFormat="1" ht="13.5" customHeight="1" x14ac:dyDescent="0.2">
      <c r="A55" s="25"/>
      <c r="B55" s="25"/>
      <c r="C55" s="30"/>
      <c r="D55" s="23"/>
      <c r="E55" s="63"/>
      <c r="F55" s="23"/>
      <c r="G55" s="63"/>
      <c r="H55" s="23"/>
      <c r="I55" s="63"/>
    </row>
    <row r="56" spans="1:9" s="20" customFormat="1" ht="8.1" customHeight="1" x14ac:dyDescent="0.2">
      <c r="A56" s="25"/>
      <c r="B56" s="25"/>
      <c r="C56" s="25"/>
      <c r="D56" s="23"/>
      <c r="E56" s="26"/>
      <c r="F56" s="23"/>
      <c r="G56" s="26"/>
      <c r="H56" s="23"/>
      <c r="I56" s="26"/>
    </row>
    <row r="57" spans="1:9" s="20" customFormat="1" ht="13.5" customHeight="1" x14ac:dyDescent="0.2">
      <c r="A57" s="25"/>
      <c r="B57" s="18" t="s">
        <v>27</v>
      </c>
      <c r="C57" s="25"/>
      <c r="D57" s="23"/>
      <c r="E57" s="26"/>
      <c r="F57" s="23"/>
      <c r="G57" s="26"/>
      <c r="H57" s="23"/>
      <c r="I57" s="26"/>
    </row>
    <row r="58" spans="1:9" s="20" customFormat="1" ht="13.5" customHeight="1" x14ac:dyDescent="0.2">
      <c r="A58" s="25"/>
      <c r="B58" s="25"/>
      <c r="C58" s="30" t="s">
        <v>332</v>
      </c>
      <c r="D58" s="22"/>
      <c r="E58" s="63">
        <v>5100</v>
      </c>
      <c r="F58" s="22"/>
      <c r="G58" s="63">
        <v>16915</v>
      </c>
      <c r="H58" s="23"/>
      <c r="I58" s="63">
        <v>6800</v>
      </c>
    </row>
    <row r="59" spans="1:9" s="20" customFormat="1" ht="13.5" customHeight="1" x14ac:dyDescent="0.2">
      <c r="A59" s="25"/>
      <c r="B59" s="25"/>
      <c r="C59" s="30" t="s">
        <v>349</v>
      </c>
      <c r="D59" s="23"/>
      <c r="E59" s="63"/>
      <c r="F59" s="23"/>
      <c r="G59" s="63"/>
      <c r="H59" s="23"/>
      <c r="I59" s="63">
        <v>9175</v>
      </c>
    </row>
    <row r="60" spans="1:9" s="20" customFormat="1" ht="13.5" customHeight="1" x14ac:dyDescent="0.2">
      <c r="A60" s="25"/>
      <c r="B60" s="25"/>
      <c r="C60" s="30" t="s">
        <v>351</v>
      </c>
      <c r="D60" s="23"/>
      <c r="E60" s="63">
        <v>100000</v>
      </c>
      <c r="F60" s="23"/>
      <c r="G60" s="63">
        <v>100000</v>
      </c>
      <c r="H60" s="23"/>
      <c r="I60" s="63">
        <v>100000</v>
      </c>
    </row>
    <row r="61" spans="1:9" s="20" customFormat="1" ht="13.5" customHeight="1" x14ac:dyDescent="0.2">
      <c r="A61" s="25"/>
      <c r="B61" s="25"/>
      <c r="C61" s="30"/>
      <c r="D61" s="23"/>
      <c r="E61" s="63"/>
      <c r="F61" s="23"/>
      <c r="G61" s="63"/>
      <c r="H61" s="23"/>
      <c r="I61" s="63"/>
    </row>
    <row r="62" spans="1:9" s="20" customFormat="1" ht="8.1" customHeight="1" x14ac:dyDescent="0.2">
      <c r="A62" s="25"/>
      <c r="B62" s="25"/>
      <c r="C62" s="25"/>
      <c r="D62" s="23"/>
      <c r="E62" s="23"/>
      <c r="F62" s="23"/>
      <c r="G62" s="23"/>
      <c r="H62" s="23"/>
      <c r="I62" s="23"/>
    </row>
    <row r="63" spans="1:9" s="20" customFormat="1" ht="13.5" customHeight="1" x14ac:dyDescent="0.2">
      <c r="A63" s="25"/>
      <c r="B63" s="25"/>
      <c r="C63" s="19" t="s">
        <v>28</v>
      </c>
      <c r="D63" s="22" t="s">
        <v>50</v>
      </c>
      <c r="E63" s="64">
        <f>SUM(E10:E61)</f>
        <v>939128</v>
      </c>
      <c r="F63" s="23" t="s">
        <v>50</v>
      </c>
      <c r="G63" s="64">
        <f>SUM(G10:G61)</f>
        <v>999186</v>
      </c>
      <c r="H63" s="23" t="s">
        <v>50</v>
      </c>
      <c r="I63" s="64">
        <f>SUM(I10:I61)</f>
        <v>980988</v>
      </c>
    </row>
    <row r="64" spans="1:9" s="20" customFormat="1" ht="13.5" customHeight="1" x14ac:dyDescent="0.2">
      <c r="A64" s="25"/>
      <c r="B64" s="25"/>
      <c r="C64" s="19"/>
      <c r="D64" s="22"/>
      <c r="E64" s="23"/>
      <c r="F64" s="23"/>
      <c r="G64" s="23"/>
      <c r="H64" s="23"/>
      <c r="I64" s="23"/>
    </row>
    <row r="65" spans="1:20" s="20" customFormat="1" ht="30" customHeight="1" x14ac:dyDescent="0.2">
      <c r="A65" s="25"/>
      <c r="B65" s="41" t="s">
        <v>52</v>
      </c>
      <c r="C65" s="312" t="s">
        <v>53</v>
      </c>
      <c r="D65" s="312"/>
      <c r="E65" s="312"/>
      <c r="F65" s="312"/>
      <c r="G65" s="312"/>
      <c r="H65" s="312"/>
      <c r="I65" s="312"/>
    </row>
    <row r="66" spans="1:20" s="20" customFormat="1" ht="18" customHeight="1" x14ac:dyDescent="0.25">
      <c r="A66" s="15" t="s">
        <v>299</v>
      </c>
      <c r="B66" s="25"/>
      <c r="C66" s="25"/>
      <c r="D66" s="23"/>
      <c r="E66" s="26"/>
      <c r="F66" s="23"/>
      <c r="G66" s="26"/>
      <c r="H66" s="23"/>
      <c r="I66" s="26"/>
    </row>
    <row r="67" spans="1:20" s="20" customFormat="1" ht="8.1" customHeight="1" x14ac:dyDescent="0.2">
      <c r="A67" s="18"/>
      <c r="B67" s="25"/>
      <c r="C67" s="25"/>
      <c r="D67" s="23"/>
      <c r="E67" s="26"/>
      <c r="F67" s="23"/>
      <c r="G67" s="26"/>
      <c r="H67" s="23"/>
      <c r="I67" s="26"/>
    </row>
    <row r="68" spans="1:20" s="20" customFormat="1" ht="13.5" customHeight="1" x14ac:dyDescent="0.2">
      <c r="A68" s="25"/>
      <c r="B68" s="18"/>
      <c r="C68" s="25"/>
      <c r="D68" s="23"/>
      <c r="E68" s="26"/>
      <c r="F68" s="23"/>
      <c r="G68" s="26"/>
      <c r="H68" s="23"/>
      <c r="I68" s="26"/>
    </row>
    <row r="69" spans="1:20" s="20" customFormat="1" ht="13.5" customHeight="1" x14ac:dyDescent="0.2">
      <c r="A69" s="25"/>
      <c r="B69" s="25"/>
      <c r="C69" s="30" t="s">
        <v>350</v>
      </c>
      <c r="D69" s="22" t="s">
        <v>50</v>
      </c>
      <c r="E69" s="63"/>
      <c r="F69" s="22" t="s">
        <v>50</v>
      </c>
      <c r="G69" s="63">
        <v>100341</v>
      </c>
      <c r="H69" s="22" t="s">
        <v>50</v>
      </c>
      <c r="I69" s="63"/>
    </row>
    <row r="70" spans="1:20" s="20" customFormat="1" ht="13.5" customHeight="1" x14ac:dyDescent="0.2">
      <c r="A70" s="25"/>
      <c r="B70" s="25"/>
      <c r="C70" s="30" t="s">
        <v>352</v>
      </c>
      <c r="D70" s="23"/>
      <c r="E70" s="63">
        <v>109763</v>
      </c>
      <c r="F70" s="23"/>
      <c r="G70" s="63">
        <v>91364</v>
      </c>
      <c r="H70" s="23"/>
      <c r="I70" s="63">
        <v>101301</v>
      </c>
    </row>
    <row r="71" spans="1:20" s="20" customFormat="1" ht="13.5" customHeight="1" x14ac:dyDescent="0.2">
      <c r="A71" s="25"/>
      <c r="B71" s="25"/>
      <c r="C71" s="30" t="s">
        <v>351</v>
      </c>
      <c r="D71" s="23"/>
      <c r="E71" s="63">
        <v>10000</v>
      </c>
      <c r="F71" s="23"/>
      <c r="G71" s="63">
        <v>10000</v>
      </c>
      <c r="H71" s="23"/>
      <c r="I71" s="63">
        <v>10000</v>
      </c>
    </row>
    <row r="72" spans="1:20" s="20" customFormat="1" ht="13.5" customHeight="1" x14ac:dyDescent="0.2">
      <c r="A72" s="25"/>
      <c r="B72" s="25"/>
      <c r="C72" s="30" t="s">
        <v>353</v>
      </c>
      <c r="D72" s="23"/>
      <c r="E72" s="63">
        <v>55000</v>
      </c>
      <c r="F72" s="23"/>
      <c r="G72" s="63">
        <v>41260</v>
      </c>
      <c r="H72" s="23"/>
      <c r="I72" s="63">
        <v>89752</v>
      </c>
    </row>
    <row r="73" spans="1:20" s="20" customFormat="1" ht="13.5" customHeight="1" x14ac:dyDescent="0.2">
      <c r="A73" s="25"/>
      <c r="B73" s="25"/>
      <c r="C73" s="19"/>
      <c r="D73" s="22" t="s">
        <v>50</v>
      </c>
      <c r="E73" s="64">
        <f>SUM(E69:E72)</f>
        <v>174763</v>
      </c>
      <c r="F73" s="22" t="s">
        <v>50</v>
      </c>
      <c r="G73" s="64">
        <f>SUM(G69:G72)</f>
        <v>242965</v>
      </c>
      <c r="H73" s="22" t="s">
        <v>50</v>
      </c>
      <c r="I73" s="64">
        <f>SUM(I69:I72)</f>
        <v>201053</v>
      </c>
    </row>
    <row r="74" spans="1:20" s="20" customFormat="1" ht="8.1" customHeight="1" x14ac:dyDescent="0.2">
      <c r="A74" s="25"/>
      <c r="B74" s="25"/>
      <c r="C74" s="25"/>
      <c r="D74" s="23"/>
      <c r="E74" s="26"/>
      <c r="F74" s="23"/>
      <c r="G74" s="26"/>
      <c r="H74" s="23"/>
      <c r="I74" s="26"/>
    </row>
    <row r="75" spans="1:20" s="20" customFormat="1" ht="13.5" customHeight="1" x14ac:dyDescent="0.2">
      <c r="A75" s="25"/>
      <c r="B75" s="18"/>
      <c r="C75" s="25"/>
      <c r="D75" s="23"/>
      <c r="E75" s="26"/>
      <c r="F75" s="23"/>
      <c r="G75" s="26"/>
      <c r="H75" s="23"/>
      <c r="I75" s="26"/>
      <c r="P75" s="32"/>
      <c r="R75" s="32"/>
      <c r="T75" s="32"/>
    </row>
    <row r="76" spans="1:20" s="20" customFormat="1" ht="13.5" customHeight="1" x14ac:dyDescent="0.2">
      <c r="A76" s="25"/>
      <c r="B76" s="25"/>
      <c r="C76" s="30"/>
      <c r="D76" s="22" t="s">
        <v>50</v>
      </c>
      <c r="E76" s="63"/>
      <c r="F76" s="22" t="s">
        <v>50</v>
      </c>
      <c r="G76" s="63"/>
      <c r="H76" s="22" t="s">
        <v>50</v>
      </c>
      <c r="I76" s="63"/>
      <c r="P76" s="32"/>
      <c r="R76" s="32"/>
      <c r="T76" s="32"/>
    </row>
    <row r="77" spans="1:20" s="20" customFormat="1" ht="13.5" customHeight="1" x14ac:dyDescent="0.2">
      <c r="A77" s="25"/>
      <c r="B77" s="25"/>
      <c r="C77" s="30"/>
      <c r="D77" s="23"/>
      <c r="E77" s="63"/>
      <c r="F77" s="23"/>
      <c r="G77" s="63"/>
      <c r="H77" s="23"/>
      <c r="I77" s="63"/>
      <c r="P77" s="32"/>
      <c r="R77" s="32"/>
      <c r="T77" s="32"/>
    </row>
    <row r="78" spans="1:20" s="20" customFormat="1" ht="13.5" customHeight="1" x14ac:dyDescent="0.2">
      <c r="A78" s="25"/>
      <c r="B78" s="25"/>
      <c r="C78" s="30"/>
      <c r="D78" s="23"/>
      <c r="E78" s="63"/>
      <c r="F78" s="23"/>
      <c r="G78" s="63"/>
      <c r="H78" s="23"/>
      <c r="I78" s="63"/>
      <c r="P78" s="32"/>
      <c r="R78" s="32"/>
      <c r="T78" s="32"/>
    </row>
    <row r="79" spans="1:20" s="20" customFormat="1" ht="13.5" customHeight="1" x14ac:dyDescent="0.2">
      <c r="A79" s="25"/>
      <c r="B79" s="25"/>
      <c r="C79" s="30"/>
      <c r="D79" s="23"/>
      <c r="E79" s="63"/>
      <c r="F79" s="23"/>
      <c r="G79" s="63"/>
      <c r="H79" s="23"/>
      <c r="I79" s="63"/>
      <c r="P79" s="32"/>
      <c r="R79" s="32"/>
      <c r="T79" s="32"/>
    </row>
    <row r="80" spans="1:20" s="20" customFormat="1" ht="13.5" customHeight="1" x14ac:dyDescent="0.2">
      <c r="A80" s="25"/>
      <c r="B80" s="25"/>
      <c r="C80" s="19"/>
      <c r="D80" s="22" t="s">
        <v>50</v>
      </c>
      <c r="E80" s="64">
        <f>SUM(E76:E79)</f>
        <v>0</v>
      </c>
      <c r="F80" s="22" t="s">
        <v>50</v>
      </c>
      <c r="G80" s="64">
        <f>SUM(G76:G79)</f>
        <v>0</v>
      </c>
      <c r="H80" s="22" t="s">
        <v>50</v>
      </c>
      <c r="I80" s="64">
        <f>SUM(I76:I79)</f>
        <v>0</v>
      </c>
    </row>
    <row r="81" spans="1:20" s="20" customFormat="1" ht="8.1" customHeight="1" x14ac:dyDescent="0.2">
      <c r="A81" s="25"/>
      <c r="B81" s="25"/>
      <c r="C81" s="25"/>
      <c r="D81" s="23"/>
      <c r="E81" s="26"/>
      <c r="F81" s="23"/>
      <c r="G81" s="26"/>
      <c r="H81" s="23"/>
      <c r="I81" s="26"/>
      <c r="P81" s="32"/>
      <c r="R81" s="32"/>
      <c r="T81" s="32"/>
    </row>
    <row r="82" spans="1:20" s="20" customFormat="1" ht="13.5" customHeight="1" x14ac:dyDescent="0.2">
      <c r="A82" s="25"/>
      <c r="B82" s="25"/>
      <c r="C82" s="25"/>
      <c r="D82" s="23"/>
      <c r="E82" s="26"/>
      <c r="F82" s="23"/>
      <c r="G82" s="26"/>
      <c r="H82" s="23"/>
      <c r="I82" s="26"/>
    </row>
    <row r="83" spans="1:20" s="20" customFormat="1" ht="13.5" customHeight="1" x14ac:dyDescent="0.2">
      <c r="A83" s="25"/>
      <c r="B83" s="25"/>
      <c r="C83" s="30"/>
      <c r="D83" s="23" t="s">
        <v>50</v>
      </c>
      <c r="E83" s="63"/>
      <c r="F83" s="23" t="s">
        <v>50</v>
      </c>
      <c r="G83" s="63"/>
      <c r="H83" s="23" t="s">
        <v>50</v>
      </c>
      <c r="I83" s="63"/>
    </row>
    <row r="84" spans="1:20" s="20" customFormat="1" ht="13.5" customHeight="1" x14ac:dyDescent="0.2">
      <c r="A84" s="25"/>
      <c r="B84" s="25"/>
      <c r="C84" s="30"/>
      <c r="D84" s="23"/>
      <c r="E84" s="63"/>
      <c r="F84" s="23"/>
      <c r="G84" s="63"/>
      <c r="H84" s="23"/>
      <c r="I84" s="63"/>
    </row>
    <row r="85" spans="1:20" s="20" customFormat="1" ht="13.5" customHeight="1" x14ac:dyDescent="0.2">
      <c r="A85" s="25"/>
      <c r="B85" s="25"/>
      <c r="C85" s="30"/>
      <c r="D85" s="23"/>
      <c r="E85" s="63"/>
      <c r="F85" s="23"/>
      <c r="G85" s="63"/>
      <c r="H85" s="23"/>
      <c r="I85" s="63"/>
    </row>
    <row r="86" spans="1:20" s="20" customFormat="1" ht="13.5" customHeight="1" x14ac:dyDescent="0.2">
      <c r="A86" s="25"/>
      <c r="B86" s="25"/>
      <c r="C86" s="30"/>
      <c r="D86" s="23"/>
      <c r="E86" s="63"/>
      <c r="F86" s="23"/>
      <c r="G86" s="63"/>
      <c r="H86" s="23"/>
      <c r="I86" s="63"/>
    </row>
    <row r="87" spans="1:20" s="20" customFormat="1" ht="13.5" customHeight="1" x14ac:dyDescent="0.2">
      <c r="A87" s="25"/>
      <c r="B87" s="25"/>
      <c r="C87" s="19"/>
      <c r="D87" s="22" t="s">
        <v>50</v>
      </c>
      <c r="E87" s="64">
        <f>SUM(E83:E86)</f>
        <v>0</v>
      </c>
      <c r="F87" s="22" t="s">
        <v>50</v>
      </c>
      <c r="G87" s="64">
        <f>SUM(G83:G86)</f>
        <v>0</v>
      </c>
      <c r="H87" s="22" t="s">
        <v>50</v>
      </c>
      <c r="I87" s="64">
        <f>SUM(I83:I86)</f>
        <v>0</v>
      </c>
    </row>
    <row r="88" spans="1:20" s="20" customFormat="1" ht="8.1" customHeight="1" x14ac:dyDescent="0.2">
      <c r="A88" s="25"/>
      <c r="B88" s="25"/>
      <c r="C88" s="25"/>
      <c r="D88" s="24"/>
      <c r="E88" s="49"/>
      <c r="F88" s="24"/>
      <c r="G88" s="49"/>
      <c r="H88" s="24"/>
      <c r="I88" s="49"/>
    </row>
    <row r="89" spans="1:20" s="20" customFormat="1" ht="13.5" customHeight="1" x14ac:dyDescent="0.2">
      <c r="A89" s="25"/>
      <c r="B89" s="25"/>
      <c r="C89" s="25"/>
      <c r="D89" s="24"/>
      <c r="E89" s="49"/>
      <c r="F89" s="24"/>
      <c r="G89" s="49"/>
      <c r="H89" s="24"/>
      <c r="I89" s="49"/>
    </row>
    <row r="90" spans="1:20" s="20" customFormat="1" ht="13.5" customHeight="1" x14ac:dyDescent="0.2">
      <c r="A90" s="25"/>
      <c r="B90" s="25"/>
      <c r="C90" s="30"/>
      <c r="D90" s="23" t="s">
        <v>50</v>
      </c>
      <c r="E90" s="63"/>
      <c r="F90" s="23" t="s">
        <v>50</v>
      </c>
      <c r="G90" s="63"/>
      <c r="H90" s="23" t="s">
        <v>50</v>
      </c>
      <c r="I90" s="63"/>
    </row>
    <row r="91" spans="1:20" s="20" customFormat="1" ht="13.5" customHeight="1" x14ac:dyDescent="0.2">
      <c r="A91" s="25"/>
      <c r="B91" s="25"/>
      <c r="C91" s="30"/>
      <c r="D91" s="23"/>
      <c r="E91" s="63"/>
      <c r="F91" s="23"/>
      <c r="G91" s="63"/>
      <c r="H91" s="23"/>
      <c r="I91" s="63"/>
    </row>
    <row r="92" spans="1:20" s="20" customFormat="1" ht="13.5" customHeight="1" x14ac:dyDescent="0.2">
      <c r="A92" s="25"/>
      <c r="B92" s="25"/>
      <c r="C92" s="30"/>
      <c r="D92" s="23"/>
      <c r="E92" s="63"/>
      <c r="F92" s="23"/>
      <c r="G92" s="63"/>
      <c r="H92" s="23"/>
      <c r="I92" s="63"/>
    </row>
    <row r="93" spans="1:20" s="20" customFormat="1" ht="13.5" customHeight="1" x14ac:dyDescent="0.2">
      <c r="A93" s="25"/>
      <c r="B93" s="25"/>
      <c r="C93" s="30"/>
      <c r="D93" s="23"/>
      <c r="E93" s="63"/>
      <c r="F93" s="23"/>
      <c r="G93" s="63"/>
      <c r="H93" s="23"/>
      <c r="I93" s="63"/>
    </row>
    <row r="94" spans="1:20" s="20" customFormat="1" ht="13.5" customHeight="1" x14ac:dyDescent="0.2">
      <c r="A94" s="25"/>
      <c r="B94" s="25"/>
      <c r="C94" s="19"/>
      <c r="D94" s="22" t="s">
        <v>50</v>
      </c>
      <c r="E94" s="64">
        <f>SUM(E90:E93)</f>
        <v>0</v>
      </c>
      <c r="F94" s="22" t="s">
        <v>50</v>
      </c>
      <c r="G94" s="64">
        <f>SUM(G90:G93)</f>
        <v>0</v>
      </c>
      <c r="H94" s="22" t="s">
        <v>50</v>
      </c>
      <c r="I94" s="64">
        <f>SUM(I90:I93)</f>
        <v>0</v>
      </c>
    </row>
    <row r="95" spans="1:20" s="20" customFormat="1" ht="8.1" customHeight="1" x14ac:dyDescent="0.2">
      <c r="A95" s="25"/>
      <c r="B95" s="25"/>
      <c r="C95" s="25"/>
      <c r="D95" s="23"/>
      <c r="E95" s="26"/>
      <c r="F95" s="23"/>
      <c r="G95" s="26"/>
      <c r="H95" s="23"/>
      <c r="I95" s="26"/>
    </row>
    <row r="96" spans="1:20" s="20" customFormat="1" ht="13.5" customHeight="1" x14ac:dyDescent="0.2">
      <c r="A96" s="25"/>
      <c r="B96" s="25"/>
      <c r="C96" s="25"/>
      <c r="D96" s="23"/>
      <c r="E96" s="26"/>
      <c r="F96" s="23"/>
      <c r="G96" s="26"/>
      <c r="H96" s="23"/>
      <c r="I96" s="26"/>
    </row>
    <row r="97" spans="1:9" s="20" customFormat="1" ht="13.5" customHeight="1" x14ac:dyDescent="0.2">
      <c r="A97" s="25"/>
      <c r="B97" s="25"/>
      <c r="C97" s="30"/>
      <c r="D97" s="23" t="s">
        <v>50</v>
      </c>
      <c r="E97" s="63"/>
      <c r="F97" s="23" t="s">
        <v>50</v>
      </c>
      <c r="G97" s="63"/>
      <c r="H97" s="23" t="s">
        <v>50</v>
      </c>
      <c r="I97" s="63"/>
    </row>
    <row r="98" spans="1:9" s="20" customFormat="1" ht="13.5" customHeight="1" x14ac:dyDescent="0.2">
      <c r="A98" s="25"/>
      <c r="B98" s="25"/>
      <c r="C98" s="30"/>
      <c r="D98" s="23"/>
      <c r="E98" s="63"/>
      <c r="F98" s="23"/>
      <c r="G98" s="63"/>
      <c r="H98" s="23"/>
      <c r="I98" s="63"/>
    </row>
    <row r="99" spans="1:9" s="20" customFormat="1" ht="13.5" customHeight="1" x14ac:dyDescent="0.2">
      <c r="A99" s="25"/>
      <c r="B99" s="25"/>
      <c r="C99" s="30"/>
      <c r="D99" s="23"/>
      <c r="E99" s="63"/>
      <c r="F99" s="23"/>
      <c r="G99" s="63"/>
      <c r="H99" s="23"/>
      <c r="I99" s="63"/>
    </row>
    <row r="100" spans="1:9" s="20" customFormat="1" ht="13.5" customHeight="1" x14ac:dyDescent="0.2">
      <c r="A100" s="25"/>
      <c r="B100" s="25"/>
      <c r="C100" s="30"/>
      <c r="D100" s="23"/>
      <c r="E100" s="63"/>
      <c r="F100" s="23"/>
      <c r="G100" s="63"/>
      <c r="H100" s="23"/>
      <c r="I100" s="63"/>
    </row>
    <row r="101" spans="1:9" s="20" customFormat="1" ht="13.5" customHeight="1" x14ac:dyDescent="0.2">
      <c r="A101" s="25"/>
      <c r="B101" s="25"/>
      <c r="C101" s="19"/>
      <c r="D101" s="22" t="s">
        <v>50</v>
      </c>
      <c r="E101" s="64">
        <f>SUM(E97:E100)</f>
        <v>0</v>
      </c>
      <c r="F101" s="22" t="s">
        <v>50</v>
      </c>
      <c r="G101" s="64">
        <f>SUM(G97:G100)</f>
        <v>0</v>
      </c>
      <c r="H101" s="22" t="s">
        <v>50</v>
      </c>
      <c r="I101" s="64">
        <f>SUM(I97:I100)</f>
        <v>0</v>
      </c>
    </row>
    <row r="102" spans="1:9" s="20" customFormat="1" ht="8.1" customHeight="1" x14ac:dyDescent="0.2">
      <c r="A102" s="25"/>
      <c r="B102" s="25"/>
      <c r="C102" s="25"/>
      <c r="D102" s="23"/>
      <c r="E102" s="26"/>
      <c r="F102" s="23"/>
      <c r="G102" s="26"/>
      <c r="H102" s="23"/>
      <c r="I102" s="26"/>
    </row>
    <row r="103" spans="1:9" s="20" customFormat="1" ht="13.5" customHeight="1" x14ac:dyDescent="0.2">
      <c r="A103" s="25"/>
      <c r="B103" s="25"/>
      <c r="C103" s="25"/>
      <c r="D103" s="23"/>
      <c r="E103" s="26"/>
      <c r="F103" s="23"/>
      <c r="G103" s="26"/>
      <c r="H103" s="23"/>
      <c r="I103" s="26"/>
    </row>
    <row r="104" spans="1:9" s="20" customFormat="1" ht="13.5" customHeight="1" x14ac:dyDescent="0.2">
      <c r="A104" s="25"/>
      <c r="B104" s="25"/>
      <c r="C104" s="30"/>
      <c r="D104" s="23" t="s">
        <v>50</v>
      </c>
      <c r="E104" s="63"/>
      <c r="F104" s="23" t="s">
        <v>50</v>
      </c>
      <c r="G104" s="63"/>
      <c r="H104" s="23" t="s">
        <v>50</v>
      </c>
      <c r="I104" s="63"/>
    </row>
    <row r="105" spans="1:9" s="20" customFormat="1" ht="13.5" customHeight="1" x14ac:dyDescent="0.2">
      <c r="A105" s="25"/>
      <c r="B105" s="25"/>
      <c r="C105" s="30"/>
      <c r="D105" s="23"/>
      <c r="E105" s="63"/>
      <c r="F105" s="23"/>
      <c r="G105" s="63"/>
      <c r="H105" s="23"/>
      <c r="I105" s="63"/>
    </row>
    <row r="106" spans="1:9" s="20" customFormat="1" ht="13.5" customHeight="1" x14ac:dyDescent="0.2">
      <c r="A106" s="25"/>
      <c r="B106" s="25"/>
      <c r="C106" s="30"/>
      <c r="D106" s="23"/>
      <c r="E106" s="63"/>
      <c r="F106" s="23"/>
      <c r="G106" s="63"/>
      <c r="H106" s="23"/>
      <c r="I106" s="63"/>
    </row>
    <row r="107" spans="1:9" s="20" customFormat="1" ht="13.5" customHeight="1" x14ac:dyDescent="0.2">
      <c r="A107" s="25"/>
      <c r="B107" s="25"/>
      <c r="C107" s="30"/>
      <c r="D107" s="23"/>
      <c r="E107" s="63"/>
      <c r="F107" s="23"/>
      <c r="G107" s="63"/>
      <c r="H107" s="23"/>
      <c r="I107" s="63"/>
    </row>
    <row r="108" spans="1:9" s="20" customFormat="1" ht="13.5" customHeight="1" x14ac:dyDescent="0.2">
      <c r="A108" s="25"/>
      <c r="B108" s="25"/>
      <c r="C108" s="19"/>
      <c r="D108" s="22" t="s">
        <v>50</v>
      </c>
      <c r="E108" s="64">
        <f>SUM(E104:E107)</f>
        <v>0</v>
      </c>
      <c r="F108" s="22" t="s">
        <v>50</v>
      </c>
      <c r="G108" s="64">
        <f>SUM(G104:G107)</f>
        <v>0</v>
      </c>
      <c r="H108" s="22" t="s">
        <v>50</v>
      </c>
      <c r="I108" s="64">
        <f>SUM(I104:I107)</f>
        <v>0</v>
      </c>
    </row>
    <row r="109" spans="1:9" s="20" customFormat="1" ht="8.1" customHeight="1" x14ac:dyDescent="0.2">
      <c r="A109" s="25"/>
      <c r="B109" s="25"/>
      <c r="C109" s="25"/>
      <c r="D109" s="23"/>
      <c r="E109" s="26"/>
      <c r="F109" s="23"/>
      <c r="G109" s="26"/>
      <c r="H109" s="23"/>
      <c r="I109" s="26"/>
    </row>
    <row r="110" spans="1:9" s="20" customFormat="1" ht="13.5" customHeight="1" x14ac:dyDescent="0.2">
      <c r="A110" s="25"/>
      <c r="B110" s="25"/>
      <c r="C110" s="25"/>
      <c r="D110" s="23"/>
      <c r="E110" s="26"/>
      <c r="F110" s="23"/>
      <c r="G110" s="26"/>
      <c r="H110" s="23"/>
      <c r="I110" s="26"/>
    </row>
    <row r="111" spans="1:9" s="20" customFormat="1" ht="13.5" customHeight="1" x14ac:dyDescent="0.2">
      <c r="A111" s="25"/>
      <c r="B111" s="25"/>
      <c r="C111" s="30"/>
      <c r="D111" s="22" t="s">
        <v>50</v>
      </c>
      <c r="E111" s="63"/>
      <c r="F111" s="22" t="s">
        <v>50</v>
      </c>
      <c r="G111" s="63"/>
      <c r="H111" s="22" t="s">
        <v>50</v>
      </c>
      <c r="I111" s="63"/>
    </row>
    <row r="112" spans="1:9" s="20" customFormat="1" ht="13.5" customHeight="1" x14ac:dyDescent="0.2">
      <c r="A112" s="25"/>
      <c r="B112" s="25"/>
      <c r="C112" s="30"/>
      <c r="D112" s="23"/>
      <c r="E112" s="63"/>
      <c r="F112" s="23"/>
      <c r="G112" s="63"/>
      <c r="H112" s="23"/>
      <c r="I112" s="63"/>
    </row>
    <row r="113" spans="1:9" s="20" customFormat="1" ht="13.5" customHeight="1" x14ac:dyDescent="0.2">
      <c r="A113" s="25"/>
      <c r="B113" s="25"/>
      <c r="C113" s="30"/>
      <c r="D113" s="23"/>
      <c r="E113" s="63"/>
      <c r="F113" s="23"/>
      <c r="G113" s="63"/>
      <c r="H113" s="23"/>
      <c r="I113" s="63"/>
    </row>
    <row r="114" spans="1:9" s="20" customFormat="1" ht="13.5" customHeight="1" x14ac:dyDescent="0.2">
      <c r="A114" s="25"/>
      <c r="B114" s="25"/>
      <c r="C114" s="30"/>
      <c r="D114" s="23"/>
      <c r="E114" s="63"/>
      <c r="F114" s="23"/>
      <c r="G114" s="63"/>
      <c r="H114" s="23"/>
      <c r="I114" s="63"/>
    </row>
    <row r="115" spans="1:9" s="20" customFormat="1" ht="13.5" customHeight="1" x14ac:dyDescent="0.2">
      <c r="A115" s="25"/>
      <c r="B115" s="25"/>
      <c r="C115" s="19"/>
      <c r="D115" s="22" t="s">
        <v>50</v>
      </c>
      <c r="E115" s="64">
        <f>SUM(E111:E114)</f>
        <v>0</v>
      </c>
      <c r="F115" s="22" t="s">
        <v>50</v>
      </c>
      <c r="G115" s="64">
        <f>SUM(G111:G114)</f>
        <v>0</v>
      </c>
      <c r="H115" s="22" t="s">
        <v>50</v>
      </c>
      <c r="I115" s="64">
        <f>SUM(I111:I114)</f>
        <v>0</v>
      </c>
    </row>
    <row r="116" spans="1:9" s="20" customFormat="1" ht="8.1" customHeight="1" x14ac:dyDescent="0.2">
      <c r="A116" s="25"/>
      <c r="B116" s="25"/>
      <c r="C116" s="19"/>
      <c r="D116" s="22"/>
      <c r="E116" s="23"/>
      <c r="F116" s="22"/>
      <c r="G116" s="23"/>
      <c r="H116" s="22"/>
      <c r="I116" s="23"/>
    </row>
    <row r="117" spans="1:9" s="20" customFormat="1" ht="13.5" customHeight="1" x14ac:dyDescent="0.2">
      <c r="A117" s="25"/>
      <c r="B117" s="25"/>
      <c r="C117" s="25"/>
      <c r="D117" s="23"/>
      <c r="E117" s="26"/>
      <c r="F117" s="23"/>
      <c r="G117" s="26"/>
      <c r="H117" s="23"/>
      <c r="I117" s="26"/>
    </row>
    <row r="118" spans="1:9" s="20" customFormat="1" ht="13.5" customHeight="1" x14ac:dyDescent="0.2">
      <c r="A118" s="25"/>
      <c r="B118" s="25"/>
      <c r="C118" s="30"/>
      <c r="D118" s="22" t="s">
        <v>50</v>
      </c>
      <c r="E118" s="63"/>
      <c r="F118" s="22" t="s">
        <v>50</v>
      </c>
      <c r="G118" s="63"/>
      <c r="H118" s="22" t="s">
        <v>50</v>
      </c>
      <c r="I118" s="63"/>
    </row>
    <row r="119" spans="1:9" s="20" customFormat="1" ht="13.5" customHeight="1" x14ac:dyDescent="0.2">
      <c r="A119" s="25"/>
      <c r="B119" s="25"/>
      <c r="C119" s="30"/>
      <c r="D119" s="23"/>
      <c r="E119" s="63"/>
      <c r="F119" s="23"/>
      <c r="G119" s="63"/>
      <c r="H119" s="23"/>
      <c r="I119" s="63"/>
    </row>
    <row r="120" spans="1:9" s="20" customFormat="1" ht="13.5" customHeight="1" x14ac:dyDescent="0.2">
      <c r="A120" s="25"/>
      <c r="B120" s="25"/>
      <c r="C120" s="30"/>
      <c r="D120" s="23"/>
      <c r="E120" s="63"/>
      <c r="F120" s="23"/>
      <c r="G120" s="63"/>
      <c r="H120" s="23"/>
      <c r="I120" s="63"/>
    </row>
    <row r="121" spans="1:9" s="20" customFormat="1" ht="13.5" customHeight="1" x14ac:dyDescent="0.2">
      <c r="A121" s="25"/>
      <c r="B121" s="25"/>
      <c r="C121" s="30"/>
      <c r="D121" s="23"/>
      <c r="E121" s="63"/>
      <c r="F121" s="23"/>
      <c r="G121" s="63"/>
      <c r="H121" s="23"/>
      <c r="I121" s="63"/>
    </row>
    <row r="122" spans="1:9" s="20" customFormat="1" ht="13.5" customHeight="1" x14ac:dyDescent="0.2">
      <c r="A122" s="25"/>
      <c r="B122" s="25"/>
      <c r="C122" s="19"/>
      <c r="D122" s="22" t="s">
        <v>50</v>
      </c>
      <c r="E122" s="64">
        <f>SUM(E118:E121)</f>
        <v>0</v>
      </c>
      <c r="F122" s="22" t="s">
        <v>50</v>
      </c>
      <c r="G122" s="64">
        <f>SUM(G118:G121)</f>
        <v>0</v>
      </c>
      <c r="H122" s="22" t="s">
        <v>50</v>
      </c>
      <c r="I122" s="64">
        <f>SUM(I118:I121)</f>
        <v>0</v>
      </c>
    </row>
    <row r="123" spans="1:9" s="20" customFormat="1" ht="8.1" customHeight="1" x14ac:dyDescent="0.2">
      <c r="A123" s="25"/>
      <c r="B123" s="25"/>
      <c r="C123" s="25"/>
      <c r="D123" s="22"/>
      <c r="E123" s="23"/>
      <c r="F123" s="22"/>
      <c r="G123" s="23"/>
      <c r="H123" s="22"/>
      <c r="I123" s="23"/>
    </row>
    <row r="124" spans="1:9" s="20" customFormat="1" ht="13.5" customHeight="1" x14ac:dyDescent="0.2">
      <c r="A124" s="25"/>
      <c r="B124" s="25"/>
      <c r="C124" s="19" t="s">
        <v>29</v>
      </c>
      <c r="D124" s="22" t="s">
        <v>50</v>
      </c>
      <c r="E124" s="64">
        <f>E73+E80+E87+E94+E101+E108+E115+E122</f>
        <v>174763</v>
      </c>
      <c r="F124" s="22" t="s">
        <v>50</v>
      </c>
      <c r="G124" s="64">
        <f>G73+G80+G87+G94+G101+G108+G115+G122</f>
        <v>242965</v>
      </c>
      <c r="H124" s="22" t="s">
        <v>50</v>
      </c>
      <c r="I124" s="64">
        <f>I73+I80+I87+I94+I101+I108+I115+I122</f>
        <v>201053</v>
      </c>
    </row>
    <row r="125" spans="1:9" s="20" customFormat="1" ht="13.5" customHeight="1" x14ac:dyDescent="0.2">
      <c r="A125" s="25"/>
      <c r="B125" s="25"/>
      <c r="C125" s="19"/>
      <c r="D125" s="22"/>
      <c r="E125" s="23"/>
      <c r="F125" s="22"/>
      <c r="G125" s="23"/>
      <c r="H125" s="22"/>
      <c r="I125" s="23"/>
    </row>
    <row r="126" spans="1:9" s="20" customFormat="1" ht="30.6" customHeight="1" x14ac:dyDescent="0.2">
      <c r="A126" s="25"/>
      <c r="B126" s="41" t="s">
        <v>52</v>
      </c>
      <c r="C126" s="312" t="s">
        <v>53</v>
      </c>
      <c r="D126" s="312"/>
      <c r="E126" s="312"/>
      <c r="F126" s="312"/>
      <c r="G126" s="312"/>
      <c r="H126" s="312"/>
      <c r="I126" s="312"/>
    </row>
    <row r="127" spans="1:9" s="20" customFormat="1" ht="18" customHeight="1" x14ac:dyDescent="0.25">
      <c r="A127" s="15" t="s">
        <v>300</v>
      </c>
      <c r="B127" s="25"/>
      <c r="C127" s="22"/>
      <c r="D127" s="22"/>
      <c r="E127" s="26"/>
      <c r="F127" s="22"/>
      <c r="G127" s="26"/>
      <c r="H127" s="22"/>
      <c r="I127" s="26"/>
    </row>
    <row r="128" spans="1:9" s="20" customFormat="1" ht="13.5" customHeight="1" x14ac:dyDescent="0.2">
      <c r="A128" s="25"/>
      <c r="B128" s="25"/>
      <c r="C128" s="25"/>
      <c r="D128" s="23"/>
      <c r="E128" s="26"/>
      <c r="F128" s="23"/>
      <c r="G128" s="26"/>
      <c r="H128" s="23"/>
      <c r="I128" s="25"/>
    </row>
    <row r="129" spans="1:9" s="20" customFormat="1" ht="13.5" customHeight="1" x14ac:dyDescent="0.2">
      <c r="A129" s="25"/>
      <c r="B129" s="33"/>
      <c r="C129" s="30"/>
      <c r="D129" s="23" t="s">
        <v>50</v>
      </c>
      <c r="E129" s="63"/>
      <c r="F129" s="23" t="s">
        <v>50</v>
      </c>
      <c r="G129" s="54"/>
      <c r="H129" s="23" t="s">
        <v>50</v>
      </c>
      <c r="I129" s="63"/>
    </row>
    <row r="130" spans="1:9" s="20" customFormat="1" ht="13.5" customHeight="1" x14ac:dyDescent="0.2">
      <c r="A130" s="25"/>
      <c r="B130" s="25"/>
      <c r="C130" s="30"/>
      <c r="D130" s="23"/>
      <c r="E130" s="63"/>
      <c r="F130" s="23"/>
      <c r="G130" s="63"/>
      <c r="H130" s="23"/>
      <c r="I130" s="63"/>
    </row>
    <row r="131" spans="1:9" s="20" customFormat="1" ht="13.5" customHeight="1" x14ac:dyDescent="0.2">
      <c r="A131" s="25"/>
      <c r="B131" s="25"/>
      <c r="C131" s="30"/>
      <c r="D131" s="23"/>
      <c r="E131" s="63"/>
      <c r="F131" s="23"/>
      <c r="G131" s="63"/>
      <c r="H131" s="23"/>
      <c r="I131" s="63"/>
    </row>
    <row r="132" spans="1:9" s="20" customFormat="1" ht="13.5" customHeight="1" x14ac:dyDescent="0.2">
      <c r="B132" s="25"/>
      <c r="C132" s="30"/>
      <c r="D132" s="23"/>
      <c r="E132" s="63"/>
      <c r="F132" s="23"/>
      <c r="G132" s="63"/>
      <c r="H132" s="23"/>
      <c r="I132" s="63"/>
    </row>
    <row r="133" spans="1:9" s="20" customFormat="1" ht="13.5" customHeight="1" x14ac:dyDescent="0.2">
      <c r="A133" s="25"/>
      <c r="B133" s="25"/>
      <c r="C133" s="19"/>
      <c r="D133" s="23" t="s">
        <v>50</v>
      </c>
      <c r="E133" s="64">
        <f>SUM(E129:E132)</f>
        <v>0</v>
      </c>
      <c r="F133" s="23" t="s">
        <v>50</v>
      </c>
      <c r="G133" s="64">
        <f>SUM(G129:G132)</f>
        <v>0</v>
      </c>
      <c r="H133" s="23" t="s">
        <v>50</v>
      </c>
      <c r="I133" s="64">
        <f>SUM(I129:I132)</f>
        <v>0</v>
      </c>
    </row>
    <row r="134" spans="1:9" s="20" customFormat="1" ht="8.1" customHeight="1" x14ac:dyDescent="0.2">
      <c r="A134" s="25"/>
      <c r="B134" s="25"/>
      <c r="C134" s="25"/>
      <c r="D134" s="23"/>
      <c r="E134" s="23"/>
      <c r="F134" s="23"/>
      <c r="G134" s="23"/>
      <c r="H134" s="23"/>
      <c r="I134" s="23"/>
    </row>
    <row r="135" spans="1:9" s="20" customFormat="1" ht="13.5" customHeight="1" x14ac:dyDescent="0.2">
      <c r="A135" s="25"/>
      <c r="B135" s="25"/>
      <c r="C135" s="22"/>
    </row>
    <row r="136" spans="1:9" s="20" customFormat="1" ht="13.5" customHeight="1" x14ac:dyDescent="0.2">
      <c r="A136" s="25"/>
      <c r="B136" s="25"/>
      <c r="C136" s="30"/>
      <c r="D136" s="23" t="s">
        <v>50</v>
      </c>
      <c r="E136" s="63"/>
      <c r="F136" s="23" t="s">
        <v>50</v>
      </c>
      <c r="G136" s="63"/>
      <c r="H136" s="23" t="s">
        <v>50</v>
      </c>
      <c r="I136" s="63"/>
    </row>
    <row r="137" spans="1:9" s="20" customFormat="1" ht="13.5" customHeight="1" x14ac:dyDescent="0.2">
      <c r="A137" s="25"/>
      <c r="B137" s="25"/>
      <c r="C137" s="30"/>
      <c r="D137" s="23"/>
      <c r="E137" s="63"/>
      <c r="F137" s="23"/>
      <c r="G137" s="63"/>
      <c r="H137" s="23"/>
      <c r="I137" s="63"/>
    </row>
    <row r="138" spans="1:9" s="20" customFormat="1" ht="13.5" customHeight="1" x14ac:dyDescent="0.2">
      <c r="A138" s="25"/>
      <c r="B138" s="25"/>
      <c r="C138" s="30"/>
      <c r="D138" s="23"/>
      <c r="E138" s="63"/>
      <c r="F138" s="23"/>
      <c r="G138" s="63"/>
      <c r="H138" s="23"/>
      <c r="I138" s="63"/>
    </row>
    <row r="139" spans="1:9" s="20" customFormat="1" ht="13.5" customHeight="1" x14ac:dyDescent="0.2">
      <c r="A139" s="25"/>
      <c r="B139" s="25"/>
      <c r="C139" s="30"/>
      <c r="D139" s="23"/>
      <c r="E139" s="63"/>
      <c r="F139" s="23"/>
      <c r="G139" s="63"/>
      <c r="H139" s="23"/>
      <c r="I139" s="63"/>
    </row>
    <row r="140" spans="1:9" s="20" customFormat="1" ht="13.5" customHeight="1" x14ac:dyDescent="0.2">
      <c r="A140" s="25"/>
      <c r="B140" s="25"/>
      <c r="C140" s="19"/>
      <c r="D140" s="23" t="s">
        <v>50</v>
      </c>
      <c r="E140" s="64">
        <f>SUM(E136:E139)</f>
        <v>0</v>
      </c>
      <c r="F140" s="23" t="s">
        <v>50</v>
      </c>
      <c r="G140" s="64">
        <f>SUM(G136:G139)</f>
        <v>0</v>
      </c>
      <c r="H140" s="23" t="s">
        <v>50</v>
      </c>
      <c r="I140" s="64">
        <f>SUM(I136:I139)</f>
        <v>0</v>
      </c>
    </row>
    <row r="141" spans="1:9" s="20" customFormat="1" ht="8.1" customHeight="1" x14ac:dyDescent="0.2">
      <c r="A141" s="25"/>
      <c r="B141" s="25"/>
      <c r="C141" s="25"/>
      <c r="D141" s="23"/>
      <c r="E141" s="26"/>
      <c r="F141" s="23"/>
      <c r="G141" s="26"/>
      <c r="H141" s="23"/>
      <c r="I141" s="26"/>
    </row>
    <row r="142" spans="1:9" s="20" customFormat="1" ht="13.5" customHeight="1" x14ac:dyDescent="0.2">
      <c r="A142" s="25"/>
      <c r="B142" s="25"/>
      <c r="C142" s="25"/>
      <c r="D142" s="23"/>
      <c r="E142" s="26"/>
      <c r="F142" s="23"/>
      <c r="G142" s="26"/>
      <c r="H142" s="23"/>
      <c r="I142" s="26"/>
    </row>
    <row r="143" spans="1:9" s="20" customFormat="1" ht="13.5" customHeight="1" x14ac:dyDescent="0.2">
      <c r="A143" s="25"/>
      <c r="B143" s="25"/>
      <c r="C143" s="30"/>
      <c r="D143" s="23" t="s">
        <v>50</v>
      </c>
      <c r="E143" s="63"/>
      <c r="F143" s="23" t="s">
        <v>50</v>
      </c>
      <c r="G143" s="63"/>
      <c r="H143" s="23" t="s">
        <v>50</v>
      </c>
      <c r="I143" s="63"/>
    </row>
    <row r="144" spans="1:9" s="20" customFormat="1" ht="13.5" customHeight="1" x14ac:dyDescent="0.2">
      <c r="A144" s="25"/>
      <c r="B144" s="25"/>
      <c r="C144" s="30"/>
      <c r="D144" s="23"/>
      <c r="E144" s="63"/>
      <c r="F144" s="23"/>
      <c r="G144" s="63"/>
      <c r="H144" s="23"/>
      <c r="I144" s="63"/>
    </row>
    <row r="145" spans="1:9" s="20" customFormat="1" ht="13.5" customHeight="1" x14ac:dyDescent="0.2">
      <c r="A145" s="25"/>
      <c r="B145" s="25"/>
      <c r="C145" s="30"/>
      <c r="D145" s="23"/>
      <c r="E145" s="63"/>
      <c r="F145" s="23"/>
      <c r="G145" s="63"/>
      <c r="H145" s="23"/>
      <c r="I145" s="63"/>
    </row>
    <row r="146" spans="1:9" s="20" customFormat="1" ht="13.5" customHeight="1" x14ac:dyDescent="0.2">
      <c r="A146" s="25"/>
      <c r="B146" s="25"/>
      <c r="C146" s="30"/>
      <c r="D146" s="23"/>
      <c r="E146" s="63"/>
      <c r="F146" s="23"/>
      <c r="G146" s="63"/>
      <c r="H146" s="23"/>
      <c r="I146" s="63"/>
    </row>
    <row r="147" spans="1:9" s="20" customFormat="1" ht="13.5" customHeight="1" x14ac:dyDescent="0.2">
      <c r="A147" s="25"/>
      <c r="B147" s="25"/>
      <c r="C147" s="19"/>
      <c r="D147" s="23" t="s">
        <v>50</v>
      </c>
      <c r="E147" s="64">
        <f>SUM(E143:E146)</f>
        <v>0</v>
      </c>
      <c r="F147" s="23" t="s">
        <v>50</v>
      </c>
      <c r="G147" s="64">
        <f>SUM(G143:G146)</f>
        <v>0</v>
      </c>
      <c r="H147" s="23" t="s">
        <v>50</v>
      </c>
      <c r="I147" s="64">
        <f>SUM(I143:I146)</f>
        <v>0</v>
      </c>
    </row>
    <row r="148" spans="1:9" s="20" customFormat="1" ht="8.1" customHeight="1" x14ac:dyDescent="0.2">
      <c r="A148" s="25"/>
      <c r="B148" s="25"/>
      <c r="C148" s="25"/>
      <c r="D148" s="23"/>
      <c r="E148" s="26"/>
      <c r="F148" s="23"/>
      <c r="G148" s="26"/>
      <c r="H148" s="23"/>
      <c r="I148" s="26"/>
    </row>
    <row r="149" spans="1:9" s="20" customFormat="1" ht="13.5" customHeight="1" x14ac:dyDescent="0.2">
      <c r="A149" s="25"/>
      <c r="B149" s="25"/>
      <c r="C149" s="25"/>
      <c r="D149" s="23"/>
      <c r="E149" s="26"/>
      <c r="F149" s="23"/>
      <c r="G149" s="26"/>
      <c r="H149" s="23"/>
      <c r="I149" s="26"/>
    </row>
    <row r="150" spans="1:9" s="20" customFormat="1" ht="13.5" customHeight="1" x14ac:dyDescent="0.2">
      <c r="A150" s="25"/>
      <c r="B150" s="25"/>
      <c r="C150" s="30"/>
      <c r="D150" s="23" t="s">
        <v>50</v>
      </c>
      <c r="E150" s="63"/>
      <c r="F150" s="23" t="s">
        <v>50</v>
      </c>
      <c r="G150" s="63"/>
      <c r="H150" s="23" t="s">
        <v>50</v>
      </c>
      <c r="I150" s="63"/>
    </row>
    <row r="151" spans="1:9" s="20" customFormat="1" ht="13.5" customHeight="1" x14ac:dyDescent="0.2">
      <c r="A151" s="25"/>
      <c r="B151" s="25"/>
      <c r="C151" s="30"/>
      <c r="D151" s="23"/>
      <c r="E151" s="63"/>
      <c r="F151" s="23"/>
      <c r="G151" s="63"/>
      <c r="H151" s="23"/>
      <c r="I151" s="63"/>
    </row>
    <row r="152" spans="1:9" s="20" customFormat="1" ht="13.5" customHeight="1" x14ac:dyDescent="0.2">
      <c r="A152" s="25"/>
      <c r="B152" s="25"/>
      <c r="C152" s="30"/>
      <c r="D152" s="23"/>
      <c r="E152" s="63"/>
      <c r="F152" s="23"/>
      <c r="G152" s="63"/>
      <c r="H152" s="23"/>
      <c r="I152" s="63"/>
    </row>
    <row r="153" spans="1:9" s="20" customFormat="1" ht="13.5" customHeight="1" x14ac:dyDescent="0.2">
      <c r="A153" s="25"/>
      <c r="B153" s="25"/>
      <c r="C153" s="30"/>
      <c r="D153" s="23"/>
      <c r="E153" s="63"/>
      <c r="F153" s="23"/>
      <c r="G153" s="63"/>
      <c r="H153" s="23"/>
      <c r="I153" s="63"/>
    </row>
    <row r="154" spans="1:9" s="20" customFormat="1" ht="13.5" customHeight="1" x14ac:dyDescent="0.2">
      <c r="A154" s="25"/>
      <c r="B154" s="25"/>
      <c r="C154" s="19"/>
      <c r="D154" s="23" t="s">
        <v>50</v>
      </c>
      <c r="E154" s="64">
        <f>SUM(E150:E153)</f>
        <v>0</v>
      </c>
      <c r="F154" s="23" t="s">
        <v>50</v>
      </c>
      <c r="G154" s="64">
        <f>SUM(G150:G153)</f>
        <v>0</v>
      </c>
      <c r="H154" s="23" t="s">
        <v>50</v>
      </c>
      <c r="I154" s="64">
        <f>SUM(I150:I153)</f>
        <v>0</v>
      </c>
    </row>
    <row r="155" spans="1:9" s="20" customFormat="1" ht="8.1" customHeight="1" x14ac:dyDescent="0.2">
      <c r="A155" s="25"/>
      <c r="B155" s="25"/>
      <c r="C155" s="22"/>
      <c r="D155" s="23"/>
      <c r="E155" s="23"/>
      <c r="F155" s="23"/>
      <c r="G155" s="23"/>
      <c r="H155" s="23"/>
      <c r="I155" s="23"/>
    </row>
    <row r="156" spans="1:9" s="20" customFormat="1" ht="13.5" customHeight="1" x14ac:dyDescent="0.2">
      <c r="A156" s="25"/>
      <c r="B156" s="25"/>
      <c r="C156" s="19" t="s">
        <v>10</v>
      </c>
      <c r="D156" s="23" t="s">
        <v>50</v>
      </c>
      <c r="E156" s="64">
        <f>E133+E140+E147+E154</f>
        <v>0</v>
      </c>
      <c r="F156" s="23" t="s">
        <v>50</v>
      </c>
      <c r="G156" s="64">
        <f>G133+G140+G147+G154</f>
        <v>0</v>
      </c>
      <c r="H156" s="23" t="s">
        <v>50</v>
      </c>
      <c r="I156" s="64">
        <f>I133+I140+I147+I154</f>
        <v>0</v>
      </c>
    </row>
    <row r="157" spans="1:9" s="20" customFormat="1" ht="8.1" customHeight="1" x14ac:dyDescent="0.2">
      <c r="A157" s="25"/>
      <c r="B157" s="25"/>
      <c r="C157" s="19"/>
      <c r="D157" s="23"/>
      <c r="E157" s="23"/>
      <c r="F157" s="23"/>
      <c r="G157" s="23"/>
      <c r="H157" s="23"/>
      <c r="I157" s="23"/>
    </row>
    <row r="158" spans="1:9" s="20" customFormat="1" ht="13.35" customHeight="1" x14ac:dyDescent="0.25">
      <c r="A158" s="15" t="s">
        <v>301</v>
      </c>
      <c r="B158" s="25"/>
      <c r="C158" s="25"/>
      <c r="D158" s="23"/>
      <c r="E158" s="26"/>
      <c r="F158" s="23"/>
      <c r="G158" s="26"/>
      <c r="H158" s="23"/>
      <c r="I158" s="26"/>
    </row>
    <row r="159" spans="1:9" s="20" customFormat="1" ht="13.5" customHeight="1" x14ac:dyDescent="0.2">
      <c r="A159" s="18"/>
      <c r="B159" s="25"/>
      <c r="C159" s="25"/>
      <c r="D159" s="22"/>
      <c r="E159" s="25"/>
      <c r="F159" s="22"/>
      <c r="G159" s="25"/>
      <c r="H159" s="22"/>
      <c r="I159" s="25"/>
    </row>
    <row r="160" spans="1:9" s="20" customFormat="1" ht="13.5" customHeight="1" x14ac:dyDescent="0.2">
      <c r="A160" s="25"/>
      <c r="B160" s="25"/>
      <c r="C160" s="30"/>
      <c r="D160" s="23" t="s">
        <v>50</v>
      </c>
      <c r="E160" s="63"/>
      <c r="F160" s="23" t="s">
        <v>50</v>
      </c>
      <c r="G160" s="63"/>
      <c r="H160" s="23" t="s">
        <v>50</v>
      </c>
      <c r="I160" s="63"/>
    </row>
    <row r="161" spans="1:9" s="20" customFormat="1" ht="13.5" customHeight="1" x14ac:dyDescent="0.2">
      <c r="A161" s="25"/>
      <c r="B161" s="25"/>
      <c r="C161" s="30"/>
      <c r="D161" s="23"/>
      <c r="E161" s="63"/>
      <c r="F161" s="23"/>
      <c r="G161" s="63"/>
      <c r="H161" s="23"/>
      <c r="I161" s="63"/>
    </row>
    <row r="162" spans="1:9" s="20" customFormat="1" ht="13.5" customHeight="1" x14ac:dyDescent="0.2">
      <c r="A162" s="25"/>
      <c r="B162" s="25"/>
      <c r="C162" s="30"/>
      <c r="D162" s="23"/>
      <c r="E162" s="63"/>
      <c r="F162" s="23"/>
      <c r="G162" s="63"/>
      <c r="H162" s="23"/>
      <c r="I162" s="63"/>
    </row>
    <row r="163" spans="1:9" s="20" customFormat="1" ht="13.5" customHeight="1" x14ac:dyDescent="0.2">
      <c r="A163" s="25"/>
      <c r="B163" s="25"/>
      <c r="C163" s="30"/>
      <c r="D163" s="23"/>
      <c r="E163" s="63"/>
      <c r="F163" s="23"/>
      <c r="G163" s="63"/>
      <c r="H163" s="23"/>
      <c r="I163" s="63"/>
    </row>
    <row r="164" spans="1:9" s="20" customFormat="1" ht="13.5" customHeight="1" x14ac:dyDescent="0.2">
      <c r="A164" s="25"/>
      <c r="B164" s="25"/>
      <c r="C164" s="19"/>
      <c r="D164" s="23" t="s">
        <v>50</v>
      </c>
      <c r="E164" s="64">
        <f>SUM(E160:E163)</f>
        <v>0</v>
      </c>
      <c r="F164" s="23" t="s">
        <v>50</v>
      </c>
      <c r="G164" s="64">
        <f>SUM(G160:G163)</f>
        <v>0</v>
      </c>
      <c r="H164" s="23" t="s">
        <v>50</v>
      </c>
      <c r="I164" s="64">
        <f>SUM(I160:I163)</f>
        <v>0</v>
      </c>
    </row>
    <row r="165" spans="1:9" s="20" customFormat="1" ht="8.1" customHeight="1" x14ac:dyDescent="0.2">
      <c r="A165" s="25"/>
      <c r="B165" s="25"/>
      <c r="C165" s="22"/>
      <c r="D165" s="23"/>
      <c r="E165" s="26"/>
      <c r="F165" s="23"/>
      <c r="G165" s="26"/>
      <c r="H165" s="23"/>
      <c r="I165" s="26"/>
    </row>
    <row r="166" spans="1:9" s="20" customFormat="1" ht="13.5" customHeight="1" x14ac:dyDescent="0.2">
      <c r="A166" s="25"/>
      <c r="B166" s="25"/>
      <c r="C166" s="25"/>
      <c r="D166" s="23"/>
      <c r="E166" s="26"/>
      <c r="F166" s="23"/>
      <c r="G166" s="26"/>
      <c r="H166" s="23"/>
      <c r="I166" s="26"/>
    </row>
    <row r="167" spans="1:9" s="20" customFormat="1" ht="13.5" customHeight="1" x14ac:dyDescent="0.2">
      <c r="A167" s="25"/>
      <c r="B167" s="25"/>
      <c r="C167" s="30"/>
      <c r="D167" s="23" t="s">
        <v>50</v>
      </c>
      <c r="E167" s="63"/>
      <c r="F167" s="23" t="s">
        <v>50</v>
      </c>
      <c r="G167" s="63"/>
      <c r="H167" s="23" t="s">
        <v>50</v>
      </c>
      <c r="I167" s="63"/>
    </row>
    <row r="168" spans="1:9" s="20" customFormat="1" ht="13.5" customHeight="1" x14ac:dyDescent="0.2">
      <c r="A168" s="25"/>
      <c r="B168" s="25"/>
      <c r="C168" s="30"/>
      <c r="D168" s="23"/>
      <c r="E168" s="63"/>
      <c r="F168" s="23"/>
      <c r="G168" s="63"/>
      <c r="H168" s="23"/>
      <c r="I168" s="63"/>
    </row>
    <row r="169" spans="1:9" s="20" customFormat="1" ht="13.5" customHeight="1" x14ac:dyDescent="0.2">
      <c r="A169" s="25"/>
      <c r="B169" s="25"/>
      <c r="C169" s="30"/>
      <c r="D169" s="23"/>
      <c r="E169" s="63"/>
      <c r="F169" s="23"/>
      <c r="G169" s="63"/>
      <c r="H169" s="23"/>
      <c r="I169" s="63"/>
    </row>
    <row r="170" spans="1:9" s="20" customFormat="1" ht="13.5" customHeight="1" x14ac:dyDescent="0.2">
      <c r="A170" s="25"/>
      <c r="B170" s="25"/>
      <c r="C170" s="30"/>
      <c r="D170" s="23"/>
      <c r="E170" s="63"/>
      <c r="F170" s="23"/>
      <c r="G170" s="63"/>
      <c r="H170" s="23"/>
      <c r="I170" s="63"/>
    </row>
    <row r="171" spans="1:9" s="20" customFormat="1" ht="13.5" customHeight="1" x14ac:dyDescent="0.2">
      <c r="A171" s="25"/>
      <c r="B171" s="25"/>
      <c r="C171" s="19"/>
      <c r="D171" s="23" t="s">
        <v>50</v>
      </c>
      <c r="E171" s="64">
        <f>SUM(E167:E170)</f>
        <v>0</v>
      </c>
      <c r="F171" s="23" t="s">
        <v>50</v>
      </c>
      <c r="G171" s="64">
        <f>SUM(G167:G170)</f>
        <v>0</v>
      </c>
      <c r="H171" s="23" t="s">
        <v>50</v>
      </c>
      <c r="I171" s="64">
        <f>SUM(I167:I170)</f>
        <v>0</v>
      </c>
    </row>
    <row r="172" spans="1:9" s="20" customFormat="1" ht="8.1" customHeight="1" x14ac:dyDescent="0.2">
      <c r="A172" s="25"/>
      <c r="B172" s="25"/>
      <c r="C172" s="25"/>
      <c r="D172" s="23"/>
      <c r="E172" s="26"/>
      <c r="F172" s="23"/>
      <c r="G172" s="26"/>
      <c r="H172" s="23"/>
      <c r="I172" s="26"/>
    </row>
    <row r="173" spans="1:9" s="20" customFormat="1" ht="13.5" customHeight="1" x14ac:dyDescent="0.2">
      <c r="A173" s="25"/>
      <c r="B173" s="25"/>
      <c r="C173" s="25"/>
      <c r="D173" s="23"/>
      <c r="E173" s="26"/>
      <c r="F173" s="23"/>
      <c r="G173" s="26"/>
      <c r="H173" s="23"/>
      <c r="I173" s="26"/>
    </row>
    <row r="174" spans="1:9" s="20" customFormat="1" ht="13.5" customHeight="1" x14ac:dyDescent="0.2">
      <c r="A174" s="25"/>
      <c r="B174" s="25"/>
      <c r="C174" s="30"/>
      <c r="D174" s="23" t="s">
        <v>50</v>
      </c>
      <c r="E174" s="63"/>
      <c r="F174" s="23" t="s">
        <v>50</v>
      </c>
      <c r="G174" s="63"/>
      <c r="H174" s="23" t="s">
        <v>50</v>
      </c>
      <c r="I174" s="63"/>
    </row>
    <row r="175" spans="1:9" s="20" customFormat="1" ht="13.5" customHeight="1" x14ac:dyDescent="0.2">
      <c r="A175" s="25"/>
      <c r="B175" s="25"/>
      <c r="C175" s="30"/>
      <c r="D175" s="23"/>
      <c r="E175" s="63"/>
      <c r="F175" s="23"/>
      <c r="G175" s="63"/>
      <c r="H175" s="23"/>
      <c r="I175" s="63"/>
    </row>
    <row r="176" spans="1:9" s="20" customFormat="1" ht="13.5" customHeight="1" x14ac:dyDescent="0.2">
      <c r="A176" s="25"/>
      <c r="B176" s="25"/>
      <c r="C176" s="30"/>
      <c r="D176" s="23"/>
      <c r="E176" s="63"/>
      <c r="F176" s="23"/>
      <c r="G176" s="63"/>
      <c r="H176" s="23"/>
      <c r="I176" s="63"/>
    </row>
    <row r="177" spans="1:9" s="20" customFormat="1" ht="13.5" customHeight="1" x14ac:dyDescent="0.2">
      <c r="A177" s="25"/>
      <c r="B177" s="25"/>
      <c r="C177" s="30"/>
      <c r="D177" s="23"/>
      <c r="E177" s="63"/>
      <c r="F177" s="23"/>
      <c r="G177" s="63"/>
      <c r="H177" s="23"/>
      <c r="I177" s="63"/>
    </row>
    <row r="178" spans="1:9" s="20" customFormat="1" ht="13.5" customHeight="1" x14ac:dyDescent="0.2">
      <c r="A178" s="25"/>
      <c r="B178" s="25"/>
      <c r="C178" s="19"/>
      <c r="D178" s="23" t="s">
        <v>50</v>
      </c>
      <c r="E178" s="64">
        <f>SUM(E174:E177)</f>
        <v>0</v>
      </c>
      <c r="F178" s="23" t="s">
        <v>50</v>
      </c>
      <c r="G178" s="64">
        <f>SUM(G174:G177)</f>
        <v>0</v>
      </c>
      <c r="H178" s="23" t="s">
        <v>50</v>
      </c>
      <c r="I178" s="64">
        <f>SUM(I174:I177)</f>
        <v>0</v>
      </c>
    </row>
    <row r="179" spans="1:9" s="20" customFormat="1" ht="8.1" customHeight="1" x14ac:dyDescent="0.2">
      <c r="A179" s="25"/>
      <c r="B179" s="25"/>
      <c r="C179" s="25"/>
      <c r="D179" s="23"/>
      <c r="E179" s="26"/>
      <c r="F179" s="23"/>
      <c r="G179" s="26"/>
      <c r="H179" s="23"/>
      <c r="I179" s="26"/>
    </row>
    <row r="180" spans="1:9" s="20" customFormat="1" ht="13.5" customHeight="1" x14ac:dyDescent="0.2">
      <c r="A180" s="25"/>
      <c r="B180" s="25"/>
      <c r="C180" s="25"/>
      <c r="D180" s="23"/>
      <c r="E180" s="26"/>
      <c r="F180" s="23"/>
      <c r="G180" s="26"/>
      <c r="H180" s="23"/>
      <c r="I180" s="26"/>
    </row>
    <row r="181" spans="1:9" s="20" customFormat="1" ht="13.5" customHeight="1" x14ac:dyDescent="0.2">
      <c r="A181" s="25"/>
      <c r="B181" s="25"/>
      <c r="C181" s="30"/>
      <c r="D181" s="23" t="s">
        <v>50</v>
      </c>
      <c r="E181" s="63"/>
      <c r="F181" s="23" t="s">
        <v>50</v>
      </c>
      <c r="G181" s="63"/>
      <c r="H181" s="23" t="s">
        <v>50</v>
      </c>
      <c r="I181" s="63"/>
    </row>
    <row r="182" spans="1:9" s="20" customFormat="1" ht="13.5" customHeight="1" x14ac:dyDescent="0.2">
      <c r="A182" s="25"/>
      <c r="B182" s="25"/>
      <c r="C182" s="30"/>
      <c r="D182" s="23"/>
      <c r="E182" s="63"/>
      <c r="F182" s="23"/>
      <c r="G182" s="63"/>
      <c r="H182" s="23"/>
      <c r="I182" s="63"/>
    </row>
    <row r="183" spans="1:9" s="20" customFormat="1" ht="13.5" customHeight="1" x14ac:dyDescent="0.2">
      <c r="A183" s="25"/>
      <c r="B183" s="25"/>
      <c r="C183" s="30"/>
      <c r="D183" s="23"/>
      <c r="E183" s="63"/>
      <c r="F183" s="23"/>
      <c r="G183" s="63"/>
      <c r="H183" s="23"/>
      <c r="I183" s="63"/>
    </row>
    <row r="184" spans="1:9" s="20" customFormat="1" ht="13.5" customHeight="1" x14ac:dyDescent="0.2">
      <c r="A184" s="25"/>
      <c r="B184" s="25"/>
      <c r="C184" s="30"/>
      <c r="D184" s="23"/>
      <c r="E184" s="63"/>
      <c r="F184" s="23"/>
      <c r="G184" s="63"/>
      <c r="H184" s="23"/>
      <c r="I184" s="63"/>
    </row>
    <row r="185" spans="1:9" s="20" customFormat="1" ht="13.5" customHeight="1" x14ac:dyDescent="0.2">
      <c r="A185" s="25"/>
      <c r="B185" s="25"/>
      <c r="C185" s="19"/>
      <c r="D185" s="23" t="s">
        <v>50</v>
      </c>
      <c r="E185" s="64">
        <f>SUM(E181:E184)</f>
        <v>0</v>
      </c>
      <c r="F185" s="23" t="s">
        <v>50</v>
      </c>
      <c r="G185" s="64">
        <f>SUM(G181:G184)</f>
        <v>0</v>
      </c>
      <c r="H185" s="23" t="s">
        <v>50</v>
      </c>
      <c r="I185" s="64">
        <f>SUM(I181:I184)</f>
        <v>0</v>
      </c>
    </row>
    <row r="186" spans="1:9" s="20" customFormat="1" ht="8.1" customHeight="1" x14ac:dyDescent="0.2">
      <c r="A186" s="25"/>
      <c r="B186" s="25"/>
      <c r="C186" s="22"/>
      <c r="D186" s="23"/>
      <c r="E186" s="23"/>
      <c r="F186" s="23"/>
      <c r="G186" s="23"/>
      <c r="H186" s="23"/>
      <c r="I186" s="23"/>
    </row>
    <row r="187" spans="1:9" s="20" customFormat="1" ht="13.5" customHeight="1" x14ac:dyDescent="0.2">
      <c r="A187" s="25"/>
      <c r="B187" s="25"/>
      <c r="C187" s="19" t="s">
        <v>30</v>
      </c>
      <c r="D187" s="23" t="s">
        <v>50</v>
      </c>
      <c r="E187" s="64">
        <f>E164+E171+E178+E185</f>
        <v>0</v>
      </c>
      <c r="F187" s="23" t="s">
        <v>50</v>
      </c>
      <c r="G187" s="64">
        <f>G164+G171+G178+G185</f>
        <v>0</v>
      </c>
      <c r="H187" s="23" t="s">
        <v>50</v>
      </c>
      <c r="I187" s="64">
        <f>I164+I171+I178+I185</f>
        <v>0</v>
      </c>
    </row>
    <row r="188" spans="1:9" s="20" customFormat="1" ht="13.5" customHeight="1" x14ac:dyDescent="0.2">
      <c r="A188" s="25"/>
      <c r="B188" s="25"/>
      <c r="C188" s="19"/>
      <c r="D188" s="23"/>
      <c r="E188" s="23"/>
      <c r="F188" s="23"/>
      <c r="G188" s="23"/>
      <c r="H188" s="23"/>
      <c r="I188" s="23"/>
    </row>
    <row r="189" spans="1:9" s="20" customFormat="1" ht="31.35" customHeight="1" x14ac:dyDescent="0.2">
      <c r="A189" s="25"/>
      <c r="B189" s="41" t="s">
        <v>52</v>
      </c>
      <c r="C189" s="312" t="s">
        <v>53</v>
      </c>
      <c r="D189" s="312"/>
      <c r="E189" s="312"/>
      <c r="F189" s="312"/>
      <c r="G189" s="312"/>
      <c r="H189" s="312"/>
      <c r="I189" s="312"/>
    </row>
    <row r="190" spans="1:9" s="20" customFormat="1" ht="18" customHeight="1" x14ac:dyDescent="0.25">
      <c r="A190" s="15" t="s">
        <v>302</v>
      </c>
      <c r="B190" s="25"/>
      <c r="C190" s="18"/>
      <c r="D190" s="22"/>
      <c r="E190" s="25"/>
      <c r="F190" s="22"/>
      <c r="G190" s="25"/>
      <c r="H190" s="22"/>
      <c r="I190" s="25"/>
    </row>
    <row r="191" spans="1:9" s="20" customFormat="1" ht="13.5" customHeight="1" x14ac:dyDescent="0.2">
      <c r="A191" s="18"/>
      <c r="B191" s="25"/>
      <c r="C191" s="18"/>
      <c r="D191" s="22"/>
      <c r="E191" s="25"/>
      <c r="F191" s="22"/>
      <c r="G191" s="25"/>
      <c r="H191" s="22"/>
      <c r="I191" s="25"/>
    </row>
    <row r="192" spans="1:9" s="20" customFormat="1" ht="13.5" customHeight="1" x14ac:dyDescent="0.2">
      <c r="A192" s="18"/>
      <c r="B192" s="25"/>
      <c r="C192" s="30"/>
      <c r="D192" s="23" t="s">
        <v>50</v>
      </c>
      <c r="E192" s="63"/>
      <c r="F192" s="23" t="s">
        <v>50</v>
      </c>
      <c r="G192" s="63"/>
      <c r="H192" s="23" t="s">
        <v>50</v>
      </c>
      <c r="I192" s="63"/>
    </row>
    <row r="193" spans="1:9" s="20" customFormat="1" ht="13.5" customHeight="1" x14ac:dyDescent="0.2">
      <c r="A193" s="18"/>
      <c r="B193" s="25"/>
      <c r="C193" s="30"/>
      <c r="D193" s="23"/>
      <c r="E193" s="63"/>
      <c r="F193" s="23"/>
      <c r="G193" s="63"/>
      <c r="H193" s="23"/>
      <c r="I193" s="63"/>
    </row>
    <row r="194" spans="1:9" s="20" customFormat="1" ht="13.5" customHeight="1" x14ac:dyDescent="0.2">
      <c r="A194" s="18"/>
      <c r="B194" s="25"/>
      <c r="C194" s="30"/>
      <c r="D194" s="23"/>
      <c r="E194" s="63"/>
      <c r="F194" s="23"/>
      <c r="G194" s="63"/>
      <c r="H194" s="23"/>
      <c r="I194" s="63"/>
    </row>
    <row r="195" spans="1:9" s="20" customFormat="1" ht="13.5" customHeight="1" x14ac:dyDescent="0.2">
      <c r="A195" s="18"/>
      <c r="B195" s="25"/>
      <c r="C195" s="30"/>
      <c r="D195" s="23"/>
      <c r="E195" s="63"/>
      <c r="F195" s="23"/>
      <c r="G195" s="63"/>
      <c r="H195" s="23"/>
      <c r="I195" s="63"/>
    </row>
    <row r="196" spans="1:9" s="20" customFormat="1" ht="13.5" customHeight="1" x14ac:dyDescent="0.2">
      <c r="A196" s="18"/>
      <c r="B196" s="25"/>
      <c r="C196" s="19"/>
      <c r="D196" s="23" t="s">
        <v>50</v>
      </c>
      <c r="E196" s="64">
        <f>SUM(E192:E195)</f>
        <v>0</v>
      </c>
      <c r="F196" s="23" t="s">
        <v>50</v>
      </c>
      <c r="G196" s="64">
        <f>SUM(G192:G195)</f>
        <v>0</v>
      </c>
      <c r="H196" s="23" t="s">
        <v>50</v>
      </c>
      <c r="I196" s="64">
        <f>SUM(I192:I195)</f>
        <v>0</v>
      </c>
    </row>
    <row r="197" spans="1:9" s="20" customFormat="1" ht="8.1" customHeight="1" x14ac:dyDescent="0.2">
      <c r="A197" s="18"/>
      <c r="B197" s="25"/>
      <c r="C197" s="25"/>
      <c r="D197" s="22"/>
      <c r="E197" s="23"/>
      <c r="F197" s="22"/>
      <c r="G197" s="77"/>
      <c r="H197" s="22"/>
      <c r="I197" s="23"/>
    </row>
    <row r="198" spans="1:9" s="20" customFormat="1" ht="13.5" customHeight="1" x14ac:dyDescent="0.2">
      <c r="A198" s="18"/>
      <c r="B198" s="25"/>
      <c r="C198" s="25"/>
      <c r="D198" s="22"/>
      <c r="E198" s="23"/>
      <c r="F198" s="22"/>
      <c r="G198" s="23"/>
      <c r="H198" s="22"/>
      <c r="I198" s="23"/>
    </row>
    <row r="199" spans="1:9" s="20" customFormat="1" ht="13.5" customHeight="1" x14ac:dyDescent="0.2">
      <c r="A199" s="25"/>
      <c r="B199" s="25"/>
      <c r="C199" s="30"/>
      <c r="D199" s="23" t="s">
        <v>50</v>
      </c>
      <c r="E199" s="63"/>
      <c r="F199" s="23" t="s">
        <v>50</v>
      </c>
      <c r="G199" s="63"/>
      <c r="H199" s="23" t="s">
        <v>50</v>
      </c>
      <c r="I199" s="63"/>
    </row>
    <row r="200" spans="1:9" s="20" customFormat="1" ht="13.5" customHeight="1" x14ac:dyDescent="0.2">
      <c r="A200" s="25"/>
      <c r="B200" s="25"/>
      <c r="C200" s="30"/>
      <c r="D200" s="23"/>
      <c r="E200" s="63"/>
      <c r="F200" s="23"/>
      <c r="G200" s="63"/>
      <c r="H200" s="23"/>
      <c r="I200" s="63"/>
    </row>
    <row r="201" spans="1:9" s="20" customFormat="1" ht="13.5" customHeight="1" x14ac:dyDescent="0.2">
      <c r="A201" s="25"/>
      <c r="B201" s="25"/>
      <c r="C201" s="30"/>
      <c r="D201" s="23"/>
      <c r="E201" s="63"/>
      <c r="F201" s="23"/>
      <c r="G201" s="63"/>
      <c r="H201" s="23"/>
      <c r="I201" s="63"/>
    </row>
    <row r="202" spans="1:9" s="20" customFormat="1" ht="13.5" customHeight="1" x14ac:dyDescent="0.2">
      <c r="A202" s="25"/>
      <c r="B202" s="25"/>
      <c r="C202" s="30"/>
      <c r="D202" s="23"/>
      <c r="E202" s="63"/>
      <c r="F202" s="23"/>
      <c r="G202" s="63"/>
      <c r="H202" s="23"/>
      <c r="I202" s="63"/>
    </row>
    <row r="203" spans="1:9" s="20" customFormat="1" ht="13.5" customHeight="1" x14ac:dyDescent="0.2">
      <c r="A203" s="25"/>
      <c r="B203" s="25"/>
      <c r="C203" s="19"/>
      <c r="D203" s="23" t="s">
        <v>50</v>
      </c>
      <c r="E203" s="64">
        <f>SUM(E199:E202)</f>
        <v>0</v>
      </c>
      <c r="F203" s="23" t="s">
        <v>50</v>
      </c>
      <c r="G203" s="64">
        <f>SUM(G199:G202)</f>
        <v>0</v>
      </c>
      <c r="H203" s="23" t="s">
        <v>50</v>
      </c>
      <c r="I203" s="64">
        <f>SUM(I199:I202)</f>
        <v>0</v>
      </c>
    </row>
    <row r="204" spans="1:9" s="20" customFormat="1" ht="8.1" customHeight="1" x14ac:dyDescent="0.2">
      <c r="A204" s="25"/>
      <c r="B204" s="25"/>
      <c r="C204" s="25"/>
      <c r="D204" s="22"/>
      <c r="E204" s="23"/>
      <c r="F204" s="22"/>
      <c r="G204" s="23"/>
      <c r="H204" s="22"/>
      <c r="I204" s="23"/>
    </row>
    <row r="205" spans="1:9" s="20" customFormat="1" ht="13.5" customHeight="1" x14ac:dyDescent="0.2">
      <c r="A205" s="25"/>
      <c r="B205" s="25"/>
      <c r="C205" s="25"/>
      <c r="D205" s="22"/>
      <c r="E205" s="23"/>
      <c r="F205" s="22"/>
      <c r="G205" s="23"/>
      <c r="H205" s="22"/>
      <c r="I205" s="23"/>
    </row>
    <row r="206" spans="1:9" s="20" customFormat="1" ht="13.5" customHeight="1" x14ac:dyDescent="0.2">
      <c r="A206" s="25"/>
      <c r="B206" s="25"/>
      <c r="C206" s="30"/>
      <c r="D206" s="23" t="s">
        <v>50</v>
      </c>
      <c r="E206" s="63"/>
      <c r="F206" s="23" t="s">
        <v>50</v>
      </c>
      <c r="G206" s="63"/>
      <c r="H206" s="23" t="s">
        <v>50</v>
      </c>
      <c r="I206" s="63"/>
    </row>
    <row r="207" spans="1:9" s="20" customFormat="1" ht="13.5" customHeight="1" x14ac:dyDescent="0.2">
      <c r="A207" s="25"/>
      <c r="B207" s="25"/>
      <c r="C207" s="30"/>
      <c r="D207" s="23"/>
      <c r="E207" s="63"/>
      <c r="F207" s="23"/>
      <c r="G207" s="63"/>
      <c r="H207" s="23"/>
      <c r="I207" s="63"/>
    </row>
    <row r="208" spans="1:9" s="20" customFormat="1" ht="13.5" customHeight="1" x14ac:dyDescent="0.2">
      <c r="A208" s="25"/>
      <c r="B208" s="25"/>
      <c r="C208" s="30"/>
      <c r="D208" s="23"/>
      <c r="E208" s="63"/>
      <c r="F208" s="23"/>
      <c r="G208" s="63"/>
      <c r="H208" s="23"/>
      <c r="I208" s="63"/>
    </row>
    <row r="209" spans="1:9" s="20" customFormat="1" ht="13.5" customHeight="1" x14ac:dyDescent="0.2">
      <c r="A209" s="25"/>
      <c r="B209" s="25"/>
      <c r="C209" s="30"/>
      <c r="D209" s="23"/>
      <c r="E209" s="63"/>
      <c r="F209" s="23"/>
      <c r="G209" s="63"/>
      <c r="H209" s="23"/>
      <c r="I209" s="63"/>
    </row>
    <row r="210" spans="1:9" s="20" customFormat="1" ht="13.5" customHeight="1" x14ac:dyDescent="0.2">
      <c r="A210" s="25"/>
      <c r="B210" s="25"/>
      <c r="C210" s="19"/>
      <c r="D210" s="23" t="s">
        <v>50</v>
      </c>
      <c r="E210" s="64">
        <f>SUM(E206:E209)</f>
        <v>0</v>
      </c>
      <c r="F210" s="23" t="s">
        <v>50</v>
      </c>
      <c r="G210" s="64">
        <f>SUM(G206:G209)</f>
        <v>0</v>
      </c>
      <c r="H210" s="23" t="s">
        <v>50</v>
      </c>
      <c r="I210" s="64">
        <f>SUM(I206:I209)</f>
        <v>0</v>
      </c>
    </row>
    <row r="211" spans="1:9" s="20" customFormat="1" ht="8.1" customHeight="1" x14ac:dyDescent="0.2">
      <c r="A211" s="25"/>
      <c r="B211" s="25"/>
      <c r="C211" s="19"/>
      <c r="D211" s="23"/>
      <c r="E211" s="23"/>
      <c r="F211" s="23"/>
      <c r="G211" s="23"/>
      <c r="H211" s="23"/>
      <c r="I211" s="23"/>
    </row>
    <row r="212" spans="1:9" s="20" customFormat="1" ht="13.5" customHeight="1" x14ac:dyDescent="0.2">
      <c r="A212" s="25"/>
      <c r="B212" s="25"/>
      <c r="C212" s="19"/>
      <c r="D212" s="23"/>
      <c r="E212" s="23"/>
      <c r="F212" s="23"/>
      <c r="G212" s="23"/>
      <c r="H212" s="23"/>
      <c r="I212" s="23"/>
    </row>
    <row r="213" spans="1:9" s="20" customFormat="1" ht="13.5" customHeight="1" x14ac:dyDescent="0.2">
      <c r="A213" s="25"/>
      <c r="B213" s="25"/>
      <c r="C213" s="30"/>
      <c r="D213" s="23" t="s">
        <v>50</v>
      </c>
      <c r="E213" s="63"/>
      <c r="F213" s="23" t="s">
        <v>50</v>
      </c>
      <c r="G213" s="63"/>
      <c r="H213" s="23" t="s">
        <v>50</v>
      </c>
      <c r="I213" s="63"/>
    </row>
    <row r="214" spans="1:9" s="20" customFormat="1" ht="13.5" customHeight="1" x14ac:dyDescent="0.2">
      <c r="A214" s="25"/>
      <c r="B214" s="25"/>
      <c r="C214" s="30"/>
      <c r="D214" s="23"/>
      <c r="E214" s="63"/>
      <c r="F214" s="23"/>
      <c r="G214" s="63"/>
      <c r="H214" s="23"/>
      <c r="I214" s="63"/>
    </row>
    <row r="215" spans="1:9" s="20" customFormat="1" ht="13.5" customHeight="1" x14ac:dyDescent="0.2">
      <c r="A215" s="25"/>
      <c r="B215" s="25"/>
      <c r="C215" s="30"/>
      <c r="D215" s="23"/>
      <c r="E215" s="63"/>
      <c r="F215" s="23"/>
      <c r="G215" s="63"/>
      <c r="H215" s="23"/>
      <c r="I215" s="63"/>
    </row>
    <row r="216" spans="1:9" s="20" customFormat="1" ht="13.5" customHeight="1" x14ac:dyDescent="0.2">
      <c r="A216" s="25"/>
      <c r="B216" s="25"/>
      <c r="C216" s="30"/>
      <c r="D216" s="23"/>
      <c r="E216" s="63"/>
      <c r="F216" s="23"/>
      <c r="G216" s="63"/>
      <c r="H216" s="23"/>
      <c r="I216" s="63"/>
    </row>
    <row r="217" spans="1:9" s="20" customFormat="1" ht="13.5" customHeight="1" x14ac:dyDescent="0.2">
      <c r="A217" s="25"/>
      <c r="B217" s="25"/>
      <c r="C217" s="19"/>
      <c r="D217" s="23" t="s">
        <v>50</v>
      </c>
      <c r="E217" s="64">
        <f>SUM(E213:E216)</f>
        <v>0</v>
      </c>
      <c r="F217" s="23" t="s">
        <v>50</v>
      </c>
      <c r="G217" s="64">
        <f>SUM(G213:G216)</f>
        <v>0</v>
      </c>
      <c r="H217" s="23" t="s">
        <v>50</v>
      </c>
      <c r="I217" s="64">
        <f>SUM(I213:I216)</f>
        <v>0</v>
      </c>
    </row>
    <row r="218" spans="1:9" s="29" customFormat="1" ht="8.1" customHeight="1" x14ac:dyDescent="0.2"/>
    <row r="219" spans="1:9" s="20" customFormat="1" ht="13.5" customHeight="1" x14ac:dyDescent="0.2">
      <c r="A219" s="25"/>
      <c r="B219" s="25"/>
      <c r="C219" s="19" t="s">
        <v>31</v>
      </c>
      <c r="D219" s="23" t="s">
        <v>50</v>
      </c>
      <c r="E219" s="64">
        <f>E196+E203+E210+E217</f>
        <v>0</v>
      </c>
      <c r="F219" s="23" t="s">
        <v>50</v>
      </c>
      <c r="G219" s="64">
        <f>G196+G203+G210+G217</f>
        <v>0</v>
      </c>
      <c r="H219" s="23" t="s">
        <v>50</v>
      </c>
      <c r="I219" s="64">
        <f>I196+I203+I210+I217</f>
        <v>0</v>
      </c>
    </row>
    <row r="220" spans="1:9" s="20" customFormat="1" ht="8.1" customHeight="1" x14ac:dyDescent="0.2">
      <c r="A220" s="25"/>
      <c r="B220" s="25"/>
      <c r="C220" s="25"/>
      <c r="D220" s="22"/>
      <c r="E220" s="25"/>
      <c r="F220" s="22"/>
      <c r="G220" s="25"/>
      <c r="H220" s="22"/>
      <c r="I220" s="25"/>
    </row>
    <row r="221" spans="1:9" s="20" customFormat="1" ht="13.5" customHeight="1" x14ac:dyDescent="0.25">
      <c r="A221" s="15" t="s">
        <v>303</v>
      </c>
      <c r="B221" s="25"/>
      <c r="C221" s="25"/>
      <c r="D221" s="22"/>
      <c r="E221" s="25"/>
      <c r="F221" s="22"/>
      <c r="G221" s="25"/>
      <c r="H221" s="22"/>
      <c r="I221" s="25"/>
    </row>
    <row r="222" spans="1:9" s="20" customFormat="1" ht="13.5" customHeight="1" x14ac:dyDescent="0.2">
      <c r="A222" s="18"/>
      <c r="B222" s="25"/>
      <c r="C222" s="25"/>
      <c r="D222" s="22"/>
      <c r="E222" s="25"/>
      <c r="F222" s="22"/>
      <c r="G222" s="25"/>
      <c r="H222" s="22"/>
      <c r="I222" s="25"/>
    </row>
    <row r="223" spans="1:9" s="20" customFormat="1" ht="13.5" customHeight="1" x14ac:dyDescent="0.2">
      <c r="A223" s="25"/>
      <c r="B223" s="25"/>
      <c r="C223" s="30" t="s">
        <v>354</v>
      </c>
      <c r="D223" s="23" t="s">
        <v>50</v>
      </c>
      <c r="E223" s="63">
        <v>8750</v>
      </c>
      <c r="F223" s="23" t="s">
        <v>50</v>
      </c>
      <c r="G223" s="63">
        <v>2612</v>
      </c>
      <c r="H223" s="23" t="s">
        <v>50</v>
      </c>
      <c r="I223" s="63">
        <v>3100</v>
      </c>
    </row>
    <row r="224" spans="1:9" s="20" customFormat="1" ht="13.5" customHeight="1" x14ac:dyDescent="0.2">
      <c r="A224" s="25"/>
      <c r="B224" s="25"/>
      <c r="C224" s="30" t="s">
        <v>355</v>
      </c>
      <c r="D224" s="23"/>
      <c r="E224" s="63">
        <v>152569</v>
      </c>
      <c r="F224" s="23"/>
      <c r="G224" s="63">
        <v>151545</v>
      </c>
      <c r="H224" s="23"/>
      <c r="I224" s="63">
        <v>152407</v>
      </c>
    </row>
    <row r="225" spans="1:9" s="20" customFormat="1" ht="13.5" customHeight="1" x14ac:dyDescent="0.2">
      <c r="A225" s="25"/>
      <c r="B225" s="25"/>
      <c r="C225" s="30" t="s">
        <v>356</v>
      </c>
      <c r="D225" s="23"/>
      <c r="E225" s="63">
        <v>8000</v>
      </c>
      <c r="F225" s="23"/>
      <c r="G225" s="63">
        <v>11291</v>
      </c>
      <c r="H225" s="23"/>
      <c r="I225" s="63">
        <v>9500</v>
      </c>
    </row>
    <row r="226" spans="1:9" s="20" customFormat="1" ht="13.5" customHeight="1" x14ac:dyDescent="0.2">
      <c r="A226" s="25"/>
      <c r="B226" s="25"/>
      <c r="C226" s="30" t="s">
        <v>351</v>
      </c>
      <c r="D226" s="23"/>
      <c r="E226" s="63">
        <v>100000</v>
      </c>
      <c r="F226" s="23"/>
      <c r="G226" s="63">
        <v>100000</v>
      </c>
      <c r="H226" s="23"/>
      <c r="I226" s="63">
        <v>100000</v>
      </c>
    </row>
    <row r="227" spans="1:9" s="20" customFormat="1" ht="13.5" customHeight="1" x14ac:dyDescent="0.2">
      <c r="A227" s="25"/>
      <c r="B227" s="25"/>
      <c r="C227" s="19"/>
      <c r="D227" s="23" t="s">
        <v>50</v>
      </c>
      <c r="E227" s="64">
        <f>SUM(E223:E226)</f>
        <v>269319</v>
      </c>
      <c r="F227" s="23" t="s">
        <v>50</v>
      </c>
      <c r="G227" s="64">
        <f>SUM(G223:G226)</f>
        <v>265448</v>
      </c>
      <c r="H227" s="23" t="s">
        <v>50</v>
      </c>
      <c r="I227" s="64">
        <f>SUM(I223:I226)</f>
        <v>265007</v>
      </c>
    </row>
    <row r="228" spans="1:9" s="20" customFormat="1" ht="8.1" customHeight="1" x14ac:dyDescent="0.2">
      <c r="A228" s="25"/>
      <c r="B228" s="25"/>
      <c r="C228" s="22"/>
      <c r="D228" s="23"/>
      <c r="E228" s="26"/>
      <c r="F228" s="23"/>
      <c r="G228" s="26"/>
      <c r="H228" s="23"/>
      <c r="I228" s="26"/>
    </row>
    <row r="229" spans="1:9" s="20" customFormat="1" ht="13.5" customHeight="1" x14ac:dyDescent="0.2">
      <c r="A229" s="25"/>
      <c r="B229" s="25"/>
      <c r="C229" s="25"/>
      <c r="D229" s="23"/>
      <c r="E229" s="26"/>
      <c r="F229" s="23"/>
      <c r="G229" s="26"/>
      <c r="H229" s="23"/>
      <c r="I229" s="26"/>
    </row>
    <row r="230" spans="1:9" s="20" customFormat="1" ht="13.5" customHeight="1" x14ac:dyDescent="0.2">
      <c r="A230" s="25"/>
      <c r="B230" s="25"/>
      <c r="C230" s="30" t="s">
        <v>357</v>
      </c>
      <c r="D230" s="23" t="s">
        <v>50</v>
      </c>
      <c r="E230" s="63">
        <v>187053</v>
      </c>
      <c r="F230" s="23" t="s">
        <v>50</v>
      </c>
      <c r="G230" s="63">
        <v>178854</v>
      </c>
      <c r="H230" s="23" t="s">
        <v>50</v>
      </c>
      <c r="I230" s="63">
        <v>176971</v>
      </c>
    </row>
    <row r="231" spans="1:9" s="20" customFormat="1" ht="13.5" customHeight="1" x14ac:dyDescent="0.2">
      <c r="A231" s="25"/>
      <c r="B231" s="25"/>
      <c r="C231" s="30" t="s">
        <v>356</v>
      </c>
      <c r="D231" s="23"/>
      <c r="E231" s="63">
        <v>7250</v>
      </c>
      <c r="F231" s="23"/>
      <c r="G231" s="63">
        <v>10665</v>
      </c>
      <c r="H231" s="23"/>
      <c r="I231" s="63">
        <v>8000</v>
      </c>
    </row>
    <row r="232" spans="1:9" s="20" customFormat="1" ht="13.5" customHeight="1" x14ac:dyDescent="0.2">
      <c r="A232" s="25"/>
      <c r="B232" s="25"/>
      <c r="C232" s="30" t="s">
        <v>351</v>
      </c>
      <c r="D232" s="23"/>
      <c r="E232" s="63">
        <v>40000</v>
      </c>
      <c r="F232" s="23"/>
      <c r="G232" s="63">
        <v>40000</v>
      </c>
      <c r="H232" s="23"/>
      <c r="I232" s="63">
        <v>127000</v>
      </c>
    </row>
    <row r="233" spans="1:9" s="20" customFormat="1" ht="13.5" customHeight="1" x14ac:dyDescent="0.2">
      <c r="A233" s="25"/>
      <c r="B233" s="25"/>
      <c r="C233" s="30" t="s">
        <v>379</v>
      </c>
      <c r="D233" s="23"/>
      <c r="E233" s="63"/>
      <c r="F233" s="23"/>
      <c r="G233" s="63"/>
      <c r="H233" s="23"/>
      <c r="I233" s="63">
        <v>38000</v>
      </c>
    </row>
    <row r="234" spans="1:9" s="20" customFormat="1" ht="13.5" customHeight="1" x14ac:dyDescent="0.2">
      <c r="A234" s="25"/>
      <c r="B234" s="25"/>
      <c r="C234" s="19"/>
      <c r="D234" s="23" t="s">
        <v>50</v>
      </c>
      <c r="E234" s="64">
        <f>SUM(E230:E233)</f>
        <v>234303</v>
      </c>
      <c r="F234" s="23" t="s">
        <v>50</v>
      </c>
      <c r="G234" s="64">
        <f>SUM(G230:G233)</f>
        <v>229519</v>
      </c>
      <c r="H234" s="23" t="s">
        <v>50</v>
      </c>
      <c r="I234" s="64">
        <f>SUM(I230:I233)</f>
        <v>349971</v>
      </c>
    </row>
    <row r="235" spans="1:9" s="20" customFormat="1" ht="8.1" customHeight="1" x14ac:dyDescent="0.2">
      <c r="A235" s="25"/>
      <c r="B235" s="25"/>
      <c r="C235" s="25"/>
      <c r="D235" s="23"/>
      <c r="E235" s="26"/>
      <c r="F235" s="23"/>
      <c r="G235" s="26"/>
      <c r="H235" s="23"/>
      <c r="I235" s="26"/>
    </row>
    <row r="236" spans="1:9" s="20" customFormat="1" ht="13.5" customHeight="1" x14ac:dyDescent="0.2">
      <c r="A236" s="25"/>
      <c r="B236" s="25"/>
      <c r="C236" s="25"/>
      <c r="D236" s="23"/>
      <c r="E236" s="26"/>
      <c r="F236" s="23"/>
      <c r="G236" s="26"/>
      <c r="H236" s="23"/>
      <c r="I236" s="26"/>
    </row>
    <row r="237" spans="1:9" s="20" customFormat="1" ht="13.5" customHeight="1" x14ac:dyDescent="0.2">
      <c r="A237" s="25"/>
      <c r="B237" s="25"/>
      <c r="C237" s="30" t="s">
        <v>358</v>
      </c>
      <c r="D237" s="23" t="s">
        <v>50</v>
      </c>
      <c r="E237" s="63">
        <v>179639</v>
      </c>
      <c r="F237" s="23" t="s">
        <v>50</v>
      </c>
      <c r="G237" s="63">
        <v>173979</v>
      </c>
      <c r="H237" s="23" t="s">
        <v>50</v>
      </c>
      <c r="I237" s="63">
        <v>172251</v>
      </c>
    </row>
    <row r="238" spans="1:9" s="20" customFormat="1" ht="13.5" customHeight="1" x14ac:dyDescent="0.2">
      <c r="A238" s="25"/>
      <c r="B238" s="25"/>
      <c r="C238" s="30" t="s">
        <v>359</v>
      </c>
      <c r="D238" s="23"/>
      <c r="E238" s="63">
        <v>2000</v>
      </c>
      <c r="F238" s="23"/>
      <c r="G238" s="63">
        <v>3728</v>
      </c>
      <c r="H238" s="23"/>
      <c r="I238" s="63">
        <v>2200</v>
      </c>
    </row>
    <row r="239" spans="1:9" s="20" customFormat="1" ht="13.5" customHeight="1" x14ac:dyDescent="0.2">
      <c r="A239" s="25"/>
      <c r="B239" s="25"/>
      <c r="C239" s="30" t="s">
        <v>360</v>
      </c>
      <c r="D239" s="23"/>
      <c r="E239" s="63">
        <v>1250</v>
      </c>
      <c r="F239" s="23"/>
      <c r="G239" s="63">
        <v>92</v>
      </c>
      <c r="H239" s="23"/>
      <c r="I239" s="63">
        <v>105</v>
      </c>
    </row>
    <row r="240" spans="1:9" s="20" customFormat="1" ht="13.5" customHeight="1" x14ac:dyDescent="0.2">
      <c r="A240" s="25"/>
      <c r="B240" s="25"/>
      <c r="C240" s="30" t="s">
        <v>351</v>
      </c>
      <c r="D240" s="23"/>
      <c r="E240" s="63">
        <v>50000</v>
      </c>
      <c r="F240" s="23"/>
      <c r="G240" s="63">
        <v>50000</v>
      </c>
      <c r="H240" s="23"/>
      <c r="I240" s="63">
        <v>50000</v>
      </c>
    </row>
    <row r="241" spans="1:9" s="20" customFormat="1" ht="13.5" customHeight="1" x14ac:dyDescent="0.2">
      <c r="A241" s="25"/>
      <c r="B241" s="25"/>
      <c r="C241" s="19"/>
      <c r="D241" s="23" t="s">
        <v>50</v>
      </c>
      <c r="E241" s="64">
        <f>SUM(E237:E240)</f>
        <v>232889</v>
      </c>
      <c r="F241" s="23" t="s">
        <v>50</v>
      </c>
      <c r="G241" s="64">
        <f>SUM(G237:G240)</f>
        <v>227799</v>
      </c>
      <c r="H241" s="23" t="s">
        <v>50</v>
      </c>
      <c r="I241" s="64">
        <f>SUM(I237:I240)</f>
        <v>224556</v>
      </c>
    </row>
    <row r="242" spans="1:9" s="20" customFormat="1" ht="8.1" customHeight="1" x14ac:dyDescent="0.2">
      <c r="A242" s="25"/>
      <c r="B242" s="25"/>
      <c r="C242" s="25"/>
      <c r="D242" s="23"/>
      <c r="E242" s="26"/>
      <c r="F242" s="23"/>
      <c r="G242" s="26"/>
      <c r="H242" s="23"/>
      <c r="I242" s="26"/>
    </row>
    <row r="243" spans="1:9" s="20" customFormat="1" ht="13.5" customHeight="1" x14ac:dyDescent="0.2">
      <c r="A243" s="25"/>
      <c r="B243" s="25"/>
      <c r="C243" s="25"/>
      <c r="D243" s="23"/>
      <c r="E243" s="26"/>
      <c r="F243" s="23"/>
      <c r="G243" s="26"/>
      <c r="H243" s="23"/>
      <c r="I243" s="26"/>
    </row>
    <row r="244" spans="1:9" s="20" customFormat="1" ht="13.5" customHeight="1" x14ac:dyDescent="0.2">
      <c r="A244" s="25"/>
      <c r="B244" s="25"/>
      <c r="C244" s="30"/>
      <c r="D244" s="23" t="s">
        <v>50</v>
      </c>
      <c r="E244" s="63"/>
      <c r="F244" s="23" t="s">
        <v>50</v>
      </c>
      <c r="G244" s="63"/>
      <c r="H244" s="23" t="s">
        <v>50</v>
      </c>
      <c r="I244" s="63"/>
    </row>
    <row r="245" spans="1:9" s="20" customFormat="1" ht="13.5" customHeight="1" x14ac:dyDescent="0.2">
      <c r="A245" s="25"/>
      <c r="B245" s="25"/>
      <c r="C245" s="30"/>
      <c r="D245" s="23"/>
      <c r="E245" s="63"/>
      <c r="F245" s="23"/>
      <c r="G245" s="63"/>
      <c r="H245" s="23"/>
      <c r="I245" s="63"/>
    </row>
    <row r="246" spans="1:9" s="20" customFormat="1" ht="13.5" customHeight="1" x14ac:dyDescent="0.2">
      <c r="A246" s="25"/>
      <c r="B246" s="25"/>
      <c r="C246" s="30"/>
      <c r="D246" s="23"/>
      <c r="E246" s="63"/>
      <c r="F246" s="23"/>
      <c r="G246" s="63"/>
      <c r="H246" s="23"/>
      <c r="I246" s="63"/>
    </row>
    <row r="247" spans="1:9" s="20" customFormat="1" ht="13.5" customHeight="1" x14ac:dyDescent="0.2">
      <c r="A247" s="25"/>
      <c r="B247" s="25"/>
      <c r="C247" s="30"/>
      <c r="D247" s="23"/>
      <c r="E247" s="63"/>
      <c r="F247" s="23"/>
      <c r="G247" s="63"/>
      <c r="H247" s="23"/>
      <c r="I247" s="63"/>
    </row>
    <row r="248" spans="1:9" s="20" customFormat="1" ht="13.5" customHeight="1" x14ac:dyDescent="0.2">
      <c r="A248" s="25"/>
      <c r="B248" s="25"/>
      <c r="C248" s="19"/>
      <c r="D248" s="23" t="s">
        <v>50</v>
      </c>
      <c r="E248" s="64">
        <f>SUM(E244:E247)</f>
        <v>0</v>
      </c>
      <c r="F248" s="23" t="s">
        <v>50</v>
      </c>
      <c r="G248" s="64">
        <f>SUM(G244:G247)</f>
        <v>0</v>
      </c>
      <c r="H248" s="23" t="s">
        <v>50</v>
      </c>
      <c r="I248" s="64">
        <f>SUM(I244:I247)</f>
        <v>0</v>
      </c>
    </row>
    <row r="249" spans="1:9" s="20" customFormat="1" ht="8.1" customHeight="1" x14ac:dyDescent="0.2">
      <c r="A249" s="25"/>
      <c r="B249" s="25"/>
      <c r="C249" s="22"/>
      <c r="D249" s="23"/>
      <c r="E249" s="23"/>
      <c r="F249" s="23"/>
      <c r="G249" s="23"/>
      <c r="H249" s="23"/>
      <c r="I249" s="23"/>
    </row>
    <row r="250" spans="1:9" s="20" customFormat="1" ht="13.5" customHeight="1" x14ac:dyDescent="0.2">
      <c r="A250" s="25"/>
      <c r="B250" s="25"/>
      <c r="C250" s="19" t="s">
        <v>12</v>
      </c>
      <c r="D250" s="23" t="s">
        <v>50</v>
      </c>
      <c r="E250" s="64">
        <f>E227+E234+E241+E248</f>
        <v>736511</v>
      </c>
      <c r="F250" s="23" t="s">
        <v>50</v>
      </c>
      <c r="G250" s="64">
        <f>G227+G234+G241+G248</f>
        <v>722766</v>
      </c>
      <c r="H250" s="23" t="s">
        <v>50</v>
      </c>
      <c r="I250" s="64">
        <f>I227+I234+I241+I248</f>
        <v>839534</v>
      </c>
    </row>
    <row r="251" spans="1:9" s="20" customFormat="1" ht="13.5" customHeight="1" x14ac:dyDescent="0.2">
      <c r="A251" s="25"/>
      <c r="B251" s="25"/>
      <c r="C251" s="19"/>
      <c r="D251" s="23"/>
      <c r="E251" s="23"/>
      <c r="F251" s="23"/>
      <c r="G251" s="23"/>
      <c r="H251" s="23"/>
      <c r="I251" s="23"/>
    </row>
    <row r="252" spans="1:9" s="20" customFormat="1" ht="31.35" customHeight="1" x14ac:dyDescent="0.2">
      <c r="A252" s="18"/>
      <c r="B252" s="41" t="s">
        <v>52</v>
      </c>
      <c r="C252" s="312" t="s">
        <v>53</v>
      </c>
      <c r="D252" s="312"/>
      <c r="E252" s="312"/>
      <c r="F252" s="312"/>
      <c r="G252" s="312"/>
      <c r="H252" s="312"/>
      <c r="I252" s="312"/>
    </row>
    <row r="253" spans="1:9" s="20" customFormat="1" ht="18" customHeight="1" x14ac:dyDescent="0.25">
      <c r="A253" s="15" t="s">
        <v>111</v>
      </c>
      <c r="B253" s="25"/>
      <c r="C253" s="25"/>
      <c r="D253" s="22"/>
      <c r="E253" s="25"/>
      <c r="F253" s="22"/>
      <c r="G253" s="25"/>
      <c r="H253" s="22"/>
      <c r="I253" s="25"/>
    </row>
    <row r="254" spans="1:9" s="20" customFormat="1" ht="13.5" customHeight="1" x14ac:dyDescent="0.2">
      <c r="A254" s="18"/>
      <c r="B254" s="25"/>
      <c r="C254" s="25"/>
      <c r="D254" s="22"/>
      <c r="E254" s="25"/>
      <c r="F254" s="22"/>
      <c r="G254" s="25"/>
      <c r="H254" s="22"/>
      <c r="I254" s="25"/>
    </row>
    <row r="255" spans="1:9" s="20" customFormat="1" ht="13.5" customHeight="1" x14ac:dyDescent="0.2">
      <c r="A255" s="25"/>
      <c r="B255" s="25"/>
      <c r="C255" s="30"/>
      <c r="D255" s="23" t="s">
        <v>50</v>
      </c>
      <c r="E255" s="63"/>
      <c r="F255" s="23" t="s">
        <v>50</v>
      </c>
      <c r="G255" s="63"/>
      <c r="H255" s="23" t="s">
        <v>50</v>
      </c>
      <c r="I255" s="63"/>
    </row>
    <row r="256" spans="1:9" s="20" customFormat="1" ht="13.5" customHeight="1" x14ac:dyDescent="0.2">
      <c r="A256" s="25"/>
      <c r="B256" s="25"/>
      <c r="C256" s="30"/>
      <c r="D256" s="23"/>
      <c r="E256" s="63"/>
      <c r="F256" s="23"/>
      <c r="G256" s="63"/>
      <c r="H256" s="23"/>
      <c r="I256" s="63"/>
    </row>
    <row r="257" spans="1:9" s="20" customFormat="1" ht="13.5" customHeight="1" x14ac:dyDescent="0.2">
      <c r="A257" s="25"/>
      <c r="B257" s="25"/>
      <c r="C257" s="30"/>
      <c r="D257" s="23"/>
      <c r="E257" s="63"/>
      <c r="F257" s="23"/>
      <c r="G257" s="63"/>
      <c r="H257" s="23"/>
      <c r="I257" s="63"/>
    </row>
    <row r="258" spans="1:9" s="20" customFormat="1" ht="13.5" customHeight="1" x14ac:dyDescent="0.2">
      <c r="A258" s="25"/>
      <c r="B258" s="25"/>
      <c r="C258" s="30"/>
      <c r="D258" s="23"/>
      <c r="E258" s="63"/>
      <c r="F258" s="23"/>
      <c r="G258" s="63"/>
      <c r="H258" s="23"/>
      <c r="I258" s="63"/>
    </row>
    <row r="259" spans="1:9" s="20" customFormat="1" ht="13.5" customHeight="1" x14ac:dyDescent="0.2">
      <c r="A259" s="25"/>
      <c r="B259" s="25"/>
      <c r="C259" s="19"/>
      <c r="D259" s="23" t="s">
        <v>50</v>
      </c>
      <c r="E259" s="64">
        <f>SUM(E255:E258)</f>
        <v>0</v>
      </c>
      <c r="F259" s="23" t="s">
        <v>50</v>
      </c>
      <c r="G259" s="64">
        <f>SUM(G255:G258)</f>
        <v>0</v>
      </c>
      <c r="H259" s="23" t="s">
        <v>50</v>
      </c>
      <c r="I259" s="64">
        <f>SUM(I255:I258)</f>
        <v>0</v>
      </c>
    </row>
    <row r="260" spans="1:9" s="21" customFormat="1" ht="8.1" customHeight="1" x14ac:dyDescent="0.2">
      <c r="A260" s="25"/>
      <c r="B260" s="25"/>
      <c r="C260" s="22"/>
      <c r="D260" s="23"/>
      <c r="E260" s="26"/>
      <c r="F260" s="23"/>
      <c r="G260" s="26"/>
      <c r="H260" s="23"/>
      <c r="I260" s="26"/>
    </row>
    <row r="261" spans="1:9" s="21" customFormat="1" ht="13.5" customHeight="1" x14ac:dyDescent="0.2">
      <c r="A261" s="25"/>
      <c r="B261" s="25"/>
      <c r="C261" s="25"/>
      <c r="D261" s="23"/>
      <c r="E261" s="26"/>
      <c r="F261" s="23"/>
      <c r="G261" s="26"/>
      <c r="H261" s="23"/>
      <c r="I261" s="26"/>
    </row>
    <row r="262" spans="1:9" s="21" customFormat="1" ht="13.5" customHeight="1" x14ac:dyDescent="0.2">
      <c r="A262" s="25"/>
      <c r="B262" s="25"/>
      <c r="C262" s="30"/>
      <c r="D262" s="23" t="s">
        <v>50</v>
      </c>
      <c r="E262" s="63"/>
      <c r="F262" s="23" t="s">
        <v>50</v>
      </c>
      <c r="G262" s="63"/>
      <c r="H262" s="23" t="s">
        <v>50</v>
      </c>
      <c r="I262" s="63"/>
    </row>
    <row r="263" spans="1:9" s="21" customFormat="1" ht="13.5" customHeight="1" x14ac:dyDescent="0.2">
      <c r="A263" s="25"/>
      <c r="B263" s="25"/>
      <c r="C263" s="30"/>
      <c r="D263" s="23"/>
      <c r="E263" s="63"/>
      <c r="F263" s="23"/>
      <c r="G263" s="63"/>
      <c r="H263" s="23"/>
      <c r="I263" s="63"/>
    </row>
    <row r="264" spans="1:9" s="21" customFormat="1" ht="13.5" customHeight="1" x14ac:dyDescent="0.2">
      <c r="A264" s="25"/>
      <c r="B264" s="25"/>
      <c r="C264" s="30"/>
      <c r="D264" s="23"/>
      <c r="E264" s="63"/>
      <c r="F264" s="23"/>
      <c r="G264" s="63"/>
      <c r="H264" s="23"/>
      <c r="I264" s="63"/>
    </row>
    <row r="265" spans="1:9" s="21" customFormat="1" ht="13.5" customHeight="1" x14ac:dyDescent="0.2">
      <c r="A265" s="25"/>
      <c r="B265" s="25"/>
      <c r="C265" s="30"/>
      <c r="D265" s="23"/>
      <c r="E265" s="63"/>
      <c r="F265" s="23"/>
      <c r="G265" s="63"/>
      <c r="H265" s="23"/>
      <c r="I265" s="63"/>
    </row>
    <row r="266" spans="1:9" s="21" customFormat="1" ht="13.5" customHeight="1" x14ac:dyDescent="0.2">
      <c r="A266" s="25"/>
      <c r="B266" s="25"/>
      <c r="C266" s="19"/>
      <c r="D266" s="23" t="s">
        <v>50</v>
      </c>
      <c r="E266" s="64">
        <f>SUM(E262:E265)</f>
        <v>0</v>
      </c>
      <c r="F266" s="23" t="s">
        <v>50</v>
      </c>
      <c r="G266" s="64">
        <f>SUM(G262:G265)</f>
        <v>0</v>
      </c>
      <c r="H266" s="23" t="s">
        <v>50</v>
      </c>
      <c r="I266" s="64">
        <f>SUM(I262:I265)</f>
        <v>0</v>
      </c>
    </row>
    <row r="267" spans="1:9" s="21" customFormat="1" ht="8.1" customHeight="1" x14ac:dyDescent="0.2">
      <c r="A267" s="25"/>
      <c r="B267" s="25"/>
      <c r="C267" s="25"/>
      <c r="D267" s="23"/>
      <c r="E267" s="26"/>
      <c r="F267" s="23"/>
      <c r="G267" s="26"/>
      <c r="H267" s="23"/>
      <c r="I267" s="26"/>
    </row>
    <row r="268" spans="1:9" s="21" customFormat="1" ht="13.5" customHeight="1" x14ac:dyDescent="0.2">
      <c r="A268" s="25"/>
      <c r="B268" s="25"/>
      <c r="C268" s="25"/>
      <c r="D268" s="23"/>
      <c r="E268" s="26"/>
      <c r="F268" s="23"/>
      <c r="G268" s="26"/>
      <c r="H268" s="23"/>
      <c r="I268" s="26"/>
    </row>
    <row r="269" spans="1:9" s="21" customFormat="1" ht="13.5" customHeight="1" x14ac:dyDescent="0.2">
      <c r="A269" s="25"/>
      <c r="B269" s="25"/>
      <c r="C269" s="30"/>
      <c r="D269" s="23" t="s">
        <v>50</v>
      </c>
      <c r="E269" s="63"/>
      <c r="F269" s="23" t="s">
        <v>50</v>
      </c>
      <c r="G269" s="63"/>
      <c r="H269" s="23" t="s">
        <v>50</v>
      </c>
      <c r="I269" s="63"/>
    </row>
    <row r="270" spans="1:9" s="21" customFormat="1" ht="13.35" customHeight="1" x14ac:dyDescent="0.2">
      <c r="A270" s="25"/>
      <c r="B270" s="25"/>
      <c r="C270" s="30"/>
      <c r="D270" s="23"/>
      <c r="E270" s="63"/>
      <c r="F270" s="23"/>
      <c r="G270" s="63"/>
      <c r="H270" s="23"/>
      <c r="I270" s="63"/>
    </row>
    <row r="271" spans="1:9" s="21" customFormat="1" ht="13.5" customHeight="1" x14ac:dyDescent="0.2">
      <c r="A271" s="25"/>
      <c r="B271" s="25"/>
      <c r="C271" s="30"/>
      <c r="D271" s="23"/>
      <c r="E271" s="63"/>
      <c r="F271" s="23"/>
      <c r="G271" s="63"/>
      <c r="H271" s="23"/>
      <c r="I271" s="63"/>
    </row>
    <row r="272" spans="1:9" s="21" customFormat="1" ht="13.5" customHeight="1" x14ac:dyDescent="0.2">
      <c r="A272" s="25"/>
      <c r="B272" s="25"/>
      <c r="C272" s="30"/>
      <c r="D272" s="23"/>
      <c r="E272" s="63"/>
      <c r="F272" s="23"/>
      <c r="G272" s="63"/>
      <c r="H272" s="23"/>
      <c r="I272" s="63"/>
    </row>
    <row r="273" spans="1:9" s="21" customFormat="1" ht="13.5" customHeight="1" x14ac:dyDescent="0.2">
      <c r="A273" s="25"/>
      <c r="B273" s="25"/>
      <c r="C273" s="19"/>
      <c r="D273" s="23" t="s">
        <v>50</v>
      </c>
      <c r="E273" s="64">
        <f>SUM(E269:E272)</f>
        <v>0</v>
      </c>
      <c r="F273" s="23" t="s">
        <v>50</v>
      </c>
      <c r="G273" s="64">
        <f>SUM(G269:G272)</f>
        <v>0</v>
      </c>
      <c r="H273" s="23" t="s">
        <v>50</v>
      </c>
      <c r="I273" s="64">
        <f>SUM(I269:I272)</f>
        <v>0</v>
      </c>
    </row>
    <row r="274" spans="1:9" s="21" customFormat="1" ht="8.1" customHeight="1" x14ac:dyDescent="0.2">
      <c r="A274" s="25"/>
      <c r="B274" s="25"/>
      <c r="C274" s="25"/>
      <c r="D274" s="23"/>
      <c r="E274" s="26"/>
      <c r="F274" s="23"/>
      <c r="G274" s="26"/>
      <c r="H274" s="23"/>
      <c r="I274" s="26"/>
    </row>
    <row r="275" spans="1:9" s="21" customFormat="1" ht="13.5" customHeight="1" x14ac:dyDescent="0.2">
      <c r="A275" s="25"/>
      <c r="B275" s="25"/>
      <c r="C275" s="25"/>
      <c r="D275" s="23"/>
      <c r="E275" s="26"/>
      <c r="F275" s="23"/>
      <c r="G275" s="26"/>
      <c r="H275" s="23"/>
      <c r="I275" s="26"/>
    </row>
    <row r="276" spans="1:9" s="21" customFormat="1" ht="13.5" customHeight="1" x14ac:dyDescent="0.2">
      <c r="A276" s="25"/>
      <c r="B276" s="25"/>
      <c r="C276" s="30"/>
      <c r="D276" s="23" t="s">
        <v>50</v>
      </c>
      <c r="E276" s="63"/>
      <c r="F276" s="23" t="s">
        <v>50</v>
      </c>
      <c r="G276" s="63"/>
      <c r="H276" s="23" t="s">
        <v>50</v>
      </c>
      <c r="I276" s="63"/>
    </row>
    <row r="277" spans="1:9" s="21" customFormat="1" ht="13.5" customHeight="1" x14ac:dyDescent="0.2">
      <c r="A277" s="25"/>
      <c r="B277" s="25"/>
      <c r="C277" s="30"/>
      <c r="D277" s="34"/>
      <c r="E277" s="63"/>
      <c r="F277" s="34"/>
      <c r="G277" s="63"/>
      <c r="H277" s="34"/>
      <c r="I277" s="63"/>
    </row>
    <row r="278" spans="1:9" s="21" customFormat="1" ht="13.5" customHeight="1" x14ac:dyDescent="0.2">
      <c r="A278" s="25"/>
      <c r="B278" s="25"/>
      <c r="C278" s="30"/>
      <c r="D278" s="23"/>
      <c r="E278" s="63"/>
      <c r="F278" s="23"/>
      <c r="G278" s="63"/>
      <c r="H278" s="23"/>
      <c r="I278" s="63"/>
    </row>
    <row r="279" spans="1:9" s="21" customFormat="1" ht="13.5" customHeight="1" x14ac:dyDescent="0.2">
      <c r="A279" s="25"/>
      <c r="B279" s="25"/>
      <c r="C279" s="30"/>
      <c r="D279" s="23"/>
      <c r="E279" s="63"/>
      <c r="F279" s="23"/>
      <c r="G279" s="63"/>
      <c r="H279" s="23"/>
      <c r="I279" s="63"/>
    </row>
    <row r="280" spans="1:9" s="21" customFormat="1" ht="13.5" customHeight="1" x14ac:dyDescent="0.2">
      <c r="A280" s="25"/>
      <c r="B280" s="25"/>
      <c r="C280" s="19"/>
      <c r="D280" s="23" t="s">
        <v>50</v>
      </c>
      <c r="E280" s="64">
        <f>SUM(E276:E279)</f>
        <v>0</v>
      </c>
      <c r="F280" s="23" t="s">
        <v>50</v>
      </c>
      <c r="G280" s="64">
        <f>SUM(G276:G279)</f>
        <v>0</v>
      </c>
      <c r="H280" s="23" t="s">
        <v>50</v>
      </c>
      <c r="I280" s="64">
        <f>SUM(I276:I279)</f>
        <v>0</v>
      </c>
    </row>
    <row r="281" spans="1:9" s="21" customFormat="1" ht="8.1" customHeight="1" x14ac:dyDescent="0.2">
      <c r="A281" s="25"/>
      <c r="B281" s="25"/>
      <c r="C281" s="22"/>
      <c r="D281" s="23"/>
      <c r="E281" s="23"/>
      <c r="F281" s="23"/>
      <c r="G281" s="23"/>
      <c r="H281" s="23"/>
      <c r="I281" s="23"/>
    </row>
    <row r="282" spans="1:9" s="21" customFormat="1" ht="13.5" customHeight="1" x14ac:dyDescent="0.2">
      <c r="A282" s="25"/>
      <c r="B282" s="25"/>
      <c r="C282" s="19" t="s">
        <v>32</v>
      </c>
      <c r="D282" s="23" t="s">
        <v>50</v>
      </c>
      <c r="E282" s="64">
        <f>E259+E266+E273+E280</f>
        <v>0</v>
      </c>
      <c r="F282" s="23" t="s">
        <v>50</v>
      </c>
      <c r="G282" s="64">
        <f>G259+G266+G273+G280</f>
        <v>0</v>
      </c>
      <c r="H282" s="23" t="s">
        <v>50</v>
      </c>
      <c r="I282" s="64">
        <f>I259+I266+I273+I280</f>
        <v>0</v>
      </c>
    </row>
    <row r="283" spans="1:9" s="21" customFormat="1" ht="8.1" customHeight="1" x14ac:dyDescent="0.2">
      <c r="A283" s="25"/>
      <c r="B283" s="25"/>
      <c r="C283" s="19"/>
      <c r="D283" s="23"/>
      <c r="E283" s="23"/>
      <c r="F283" s="23"/>
      <c r="G283" s="23"/>
      <c r="H283" s="23"/>
      <c r="I283" s="23"/>
    </row>
    <row r="284" spans="1:9" s="21" customFormat="1" ht="13.5" customHeight="1" x14ac:dyDescent="0.2">
      <c r="A284" s="20"/>
      <c r="B284" s="33"/>
      <c r="C284" s="50"/>
      <c r="D284" s="35"/>
      <c r="E284" s="35"/>
      <c r="F284" s="35"/>
      <c r="G284" s="35"/>
      <c r="H284" s="35"/>
      <c r="I284" s="35"/>
    </row>
    <row r="285" spans="1:9" s="21" customFormat="1" ht="13.5" customHeight="1" thickBot="1" x14ac:dyDescent="0.25">
      <c r="A285" s="25"/>
      <c r="B285" s="25"/>
      <c r="C285" s="19" t="s">
        <v>304</v>
      </c>
      <c r="D285" s="23" t="s">
        <v>50</v>
      </c>
      <c r="E285" s="65">
        <f>E63+E124+E156+E187+E219+E250+E282</f>
        <v>1850402</v>
      </c>
      <c r="F285" s="23" t="s">
        <v>50</v>
      </c>
      <c r="G285" s="65">
        <f>G63+G124+G156+G187+G219+G250+G282</f>
        <v>1964917</v>
      </c>
      <c r="H285" s="23" t="s">
        <v>50</v>
      </c>
      <c r="I285" s="65">
        <f>I63+I124+I156+I187+I219+I250+I282</f>
        <v>2021575</v>
      </c>
    </row>
    <row r="286" spans="1:9" s="21" customFormat="1" ht="13.5" customHeight="1" thickTop="1" x14ac:dyDescent="0.2">
      <c r="A286" s="25"/>
      <c r="B286" s="25"/>
      <c r="C286" s="19"/>
      <c r="D286" s="23"/>
      <c r="E286" s="23"/>
      <c r="F286" s="23"/>
      <c r="G286" s="23"/>
      <c r="H286" s="23"/>
      <c r="I286" s="23"/>
    </row>
    <row r="287" spans="1:9" s="21" customFormat="1" ht="31.35" customHeight="1" x14ac:dyDescent="0.2">
      <c r="A287" s="20"/>
      <c r="B287" s="41" t="s">
        <v>52</v>
      </c>
      <c r="C287" s="312" t="s">
        <v>53</v>
      </c>
      <c r="D287" s="312"/>
      <c r="E287" s="312"/>
      <c r="F287" s="312"/>
      <c r="G287" s="312"/>
      <c r="H287" s="312"/>
      <c r="I287" s="312"/>
    </row>
    <row r="288" spans="1:9" ht="15" x14ac:dyDescent="0.25">
      <c r="A288" s="6"/>
      <c r="B288" s="6"/>
      <c r="C288" s="8"/>
      <c r="D288" s="9"/>
      <c r="E288" s="9"/>
      <c r="F288" s="9"/>
      <c r="G288" s="9"/>
      <c r="H288" s="9"/>
      <c r="I288" s="9"/>
    </row>
    <row r="289" spans="1:9" ht="15" x14ac:dyDescent="0.25">
      <c r="A289" s="6"/>
      <c r="B289" s="6"/>
      <c r="C289" s="8"/>
      <c r="D289" s="9"/>
      <c r="E289" s="9"/>
      <c r="F289" s="9"/>
      <c r="G289" s="9"/>
      <c r="H289" s="9"/>
      <c r="I289" s="9"/>
    </row>
    <row r="290" spans="1:9" ht="15" x14ac:dyDescent="0.2">
      <c r="D290" s="3"/>
      <c r="E290" s="10"/>
      <c r="F290" s="3"/>
      <c r="G290" s="10"/>
      <c r="H290" s="3"/>
      <c r="I290" s="10"/>
    </row>
    <row r="301" spans="1:9" ht="14.25" x14ac:dyDescent="0.2">
      <c r="E301" s="9"/>
    </row>
  </sheetData>
  <sheetProtection formatCells="0" formatColumns="0" formatRows="0" insertRows="0" deleteRows="0"/>
  <mergeCells count="9">
    <mergeCell ref="C126:I126"/>
    <mergeCell ref="C189:I189"/>
    <mergeCell ref="C287:I287"/>
    <mergeCell ref="C252:I252"/>
    <mergeCell ref="A1:I1"/>
    <mergeCell ref="A2:I2"/>
    <mergeCell ref="A3:I3"/>
    <mergeCell ref="C65:I65"/>
    <mergeCell ref="A5:C5"/>
  </mergeCells>
  <phoneticPr fontId="13" type="noConversion"/>
  <hyperlinks>
    <hyperlink ref="E5:E6" location="SchC2" display="ESTIMATED REVENUES "/>
    <hyperlink ref="G5:G6" location="SchC3" display="ACTUAL REVENUES* "/>
    <hyperlink ref="I5:I6" location="SchC4" display="ESTIMATED REVENUES "/>
    <hyperlink ref="A5:C5" location="SchC1" display="SOURCE OF REVENUES"/>
  </hyperlinks>
  <printOptions horizontalCentered="1"/>
  <pageMargins left="0.5" right="0.5" top="0.5" bottom="0.5" header="0.5" footer="0.25"/>
  <pageSetup scale="75" fitToHeight="5" orientation="portrait" r:id="rId1"/>
  <headerFooter alignWithMargins="0">
    <oddFooter>&amp;L&amp;"Arial,Bold" 4/19 Arizona Auditor General's Office&amp;C&amp;"Arial,Bold"SCHEDULE C&amp;R&amp;"Arial,Bold"Official City/Town Budget Forms</oddFooter>
  </headerFooter>
  <rowBreaks count="4" manualBreakCount="4">
    <brk id="65" max="8" man="1"/>
    <brk id="126" max="8" man="1"/>
    <brk id="189" max="8" man="1"/>
    <brk id="252"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B9EE1ED662A9448DA410698F3E5760" ma:contentTypeVersion="4" ma:contentTypeDescription="Create a new document." ma:contentTypeScope="" ma:versionID="e7af28e29f03edf696d66ae777392352">
  <xsd:schema xmlns:xsd="http://www.w3.org/2001/XMLSchema" xmlns:xs="http://www.w3.org/2001/XMLSchema" xmlns:p="http://schemas.microsoft.com/office/2006/metadata/properties" xmlns:ns2="32d699d8-57a6-4fd7-92dd-e679e09086e6" xmlns:ns3="ffcdc2e4-c8f2-4bf7-ab1d-ea300bde3fd8" targetNamespace="http://schemas.microsoft.com/office/2006/metadata/properties" ma:root="true" ma:fieldsID="2736c6016e68c76f9e327b75cb617411" ns2:_="" ns3:_="">
    <xsd:import namespace="32d699d8-57a6-4fd7-92dd-e679e09086e6"/>
    <xsd:import namespace="ffcdc2e4-c8f2-4bf7-ab1d-ea300bde3f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d699d8-57a6-4fd7-92dd-e679e09086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D64433-A836-4AF8-A3B7-AEFE3B88A725}">
  <ds:schemaRefs>
    <ds:schemaRef ds:uri="http://schemas.microsoft.com/sharepoint/v3/contenttype/forms"/>
  </ds:schemaRefs>
</ds:datastoreItem>
</file>

<file path=customXml/itemProps2.xml><?xml version="1.0" encoding="utf-8"?>
<ds:datastoreItem xmlns:ds="http://schemas.openxmlformats.org/officeDocument/2006/customXml" ds:itemID="{3F6D2354-0852-4F98-9662-B8DDA61B4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d699d8-57a6-4fd7-92dd-e679e09086e6"/>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4E1335-C15D-4B57-BBFE-9B8BE7491CC3}">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ffcdc2e4-c8f2-4bf7-ab1d-ea300bde3fd8"/>
    <ds:schemaRef ds:uri="http://schemas.microsoft.com/office/2006/metadata/properties"/>
    <ds:schemaRef ds:uri="http://purl.org/dc/elements/1.1/"/>
    <ds:schemaRef ds:uri="32d699d8-57a6-4fd7-92dd-e679e09086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94</vt:i4>
      </vt:variant>
    </vt:vector>
  </HeadingPairs>
  <TitlesOfParts>
    <vt:vector size="108" baseType="lpstr">
      <vt:lpstr>Cover</vt:lpstr>
      <vt:lpstr>Title Page</vt:lpstr>
      <vt:lpstr>Table of Contents</vt:lpstr>
      <vt:lpstr>Resolution</vt:lpstr>
      <vt:lpstr>Schedule A</vt:lpstr>
      <vt:lpstr>Schedule B</vt:lpstr>
      <vt:lpstr>Schedule C</vt:lpstr>
      <vt:lpstr>Sheet2</vt:lpstr>
      <vt:lpstr>Sheet1</vt:lpstr>
      <vt:lpstr>Schedule D</vt:lpstr>
      <vt:lpstr>Schedule E</vt:lpstr>
      <vt:lpstr>Schedule F</vt:lpstr>
      <vt:lpstr>Schedule G</vt:lpstr>
      <vt:lpstr>Instructions</vt:lpstr>
      <vt:lpstr>AdoptedAdjBudEXCY</vt:lpstr>
      <vt:lpstr>Atitle</vt:lpstr>
      <vt:lpstr>City_Town_of</vt:lpstr>
      <vt:lpstr>Enter_titles_of_funds_and_departments_within_each_fund._All_funds_must_be_included_within_the_appropriate_fund_type._Several_departments_of_the_General_Fund_have_been_listed_for_illustrative_purposes.</vt:lpstr>
      <vt:lpstr>Expenditures_Expenses_by_Department</vt:lpstr>
      <vt:lpstr>Expenditures_Expenses_by_Fund</vt:lpstr>
      <vt:lpstr>Fiscal_Year_budgetyear</vt:lpstr>
      <vt:lpstr>Full_Time_Employees_and_Personnel_Compensation</vt:lpstr>
      <vt:lpstr>GeneralInstructions</vt:lpstr>
      <vt:lpstr>Other_Financing_Sources__Uses__and_Interfund_Transfers</vt:lpstr>
      <vt:lpstr>Instructions!Print_Area</vt:lpstr>
      <vt:lpstr>'Schedule B'!Print_Area</vt:lpstr>
      <vt:lpstr>'Schedule C'!Print_Area</vt:lpstr>
      <vt:lpstr>'Schedule D'!Print_Area</vt:lpstr>
      <vt:lpstr>'Schedule E'!Print_Area</vt:lpstr>
      <vt:lpstr>'Schedule F'!Print_Area</vt:lpstr>
      <vt:lpstr>'Schedule G'!Print_Area</vt:lpstr>
      <vt:lpstr>Instructions!Print_Titles</vt:lpstr>
      <vt:lpstr>'Schedule C'!Print_Titles</vt:lpstr>
      <vt:lpstr>'Schedule D'!Print_Titles</vt:lpstr>
      <vt:lpstr>'Schedule G'!Print_Titles</vt:lpstr>
      <vt:lpstr>Re1par</vt:lpstr>
      <vt:lpstr>Re2p</vt:lpstr>
      <vt:lpstr>Re3p</vt:lpstr>
      <vt:lpstr>Re5p</vt:lpstr>
      <vt:lpstr>Re6p</vt:lpstr>
      <vt:lpstr>ReClosing</vt:lpstr>
      <vt:lpstr>Resolution_for_the_Adoption_of_the_Budget</vt:lpstr>
      <vt:lpstr>ResolutionGeneral</vt:lpstr>
      <vt:lpstr>Revenues_Other_Than_Property_Taxes</vt:lpstr>
      <vt:lpstr>SchAacutalExp</vt:lpstr>
      <vt:lpstr>SchABudExpBY</vt:lpstr>
      <vt:lpstr>SchAelc1</vt:lpstr>
      <vt:lpstr>SchAelc2</vt:lpstr>
      <vt:lpstr>SchAelc3</vt:lpstr>
      <vt:lpstr>SchAelc4</vt:lpstr>
      <vt:lpstr>SchAelc5</vt:lpstr>
      <vt:lpstr>SchAelc6</vt:lpstr>
      <vt:lpstr>SchAestimatedRev</vt:lpstr>
      <vt:lpstr>SchAFundBalNet</vt:lpstr>
      <vt:lpstr>SchAInterfundTrandInOut</vt:lpstr>
      <vt:lpstr>SchAotheFinanSourceUses</vt:lpstr>
      <vt:lpstr>SchAPrimPropTaxBY</vt:lpstr>
      <vt:lpstr>SchAReductionAmounts</vt:lpstr>
      <vt:lpstr>SchASecPropTax</vt:lpstr>
      <vt:lpstr>SchATotalFinResource</vt:lpstr>
      <vt:lpstr>SchB1</vt:lpstr>
      <vt:lpstr>SchB2</vt:lpstr>
      <vt:lpstr>SchB3A</vt:lpstr>
      <vt:lpstr>SchB3B</vt:lpstr>
      <vt:lpstr>SchB3C</vt:lpstr>
      <vt:lpstr>SchB4A1</vt:lpstr>
      <vt:lpstr>SchB4B1</vt:lpstr>
      <vt:lpstr>SchB5A1</vt:lpstr>
      <vt:lpstr>SchB5B</vt:lpstr>
      <vt:lpstr>SchBC</vt:lpstr>
      <vt:lpstr>SchBnote</vt:lpstr>
      <vt:lpstr>SchC1</vt:lpstr>
      <vt:lpstr>SchC2</vt:lpstr>
      <vt:lpstr>SchC3</vt:lpstr>
      <vt:lpstr>SchC4</vt:lpstr>
      <vt:lpstr>SchCgenInstructions</vt:lpstr>
      <vt:lpstr>SchD1</vt:lpstr>
      <vt:lpstr>SchD2</vt:lpstr>
      <vt:lpstr>SchD3</vt:lpstr>
      <vt:lpstr>SchD4</vt:lpstr>
      <vt:lpstr>SchD5</vt:lpstr>
      <vt:lpstr>SchE1</vt:lpstr>
      <vt:lpstr>SchE2</vt:lpstr>
      <vt:lpstr>SchE3</vt:lpstr>
      <vt:lpstr>SchE4</vt:lpstr>
      <vt:lpstr>SchE5</vt:lpstr>
      <vt:lpstr>SCHEDULEB</vt:lpstr>
      <vt:lpstr>SCHEDULEC</vt:lpstr>
      <vt:lpstr>SCHEDULED</vt:lpstr>
      <vt:lpstr>'Schedule F'!SCHEDULEE</vt:lpstr>
      <vt:lpstr>SCHEDULEE</vt:lpstr>
      <vt:lpstr>SchF1</vt:lpstr>
      <vt:lpstr>SchF2</vt:lpstr>
      <vt:lpstr>SchF3</vt:lpstr>
      <vt:lpstr>SchF4</vt:lpstr>
      <vt:lpstr>SchF5</vt:lpstr>
      <vt:lpstr>SchFtitle</vt:lpstr>
      <vt:lpstr>SchG1</vt:lpstr>
      <vt:lpstr>SchG2</vt:lpstr>
      <vt:lpstr>SchG3</vt:lpstr>
      <vt:lpstr>SchG4</vt:lpstr>
      <vt:lpstr>SchG5</vt:lpstr>
      <vt:lpstr>SchG6</vt:lpstr>
      <vt:lpstr>SchG7</vt:lpstr>
      <vt:lpstr>SchGtitle</vt:lpstr>
      <vt:lpstr>Summary_Schedule_of_Estimated_Revenues_and_Expenditures_Expenses</vt:lpstr>
      <vt:lpstr>Tax_Levy_and_Tax_Rate_Information</vt:lpstr>
      <vt:lpstr>TitlepageInst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2013-04-11T20:51:43Z</dcterms:created>
  <dcterms:modified xsi:type="dcterms:W3CDTF">2021-05-24T19:55:20Z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0x01010013B9EE1ED662A9448DA410698F3E5760</vt:lpwstr>
  </property>
</Properties>
</file>